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tabRatio="858" activeTab="2"/>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<sst xmlns="http://schemas.openxmlformats.org/spreadsheetml/2006/main" count="468" uniqueCount="359">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</sst>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4" formatCode="_ &quot;￥&quot;* #,##0.00_ ;_ &quot;￥&quot;* \-#,##0.00_ ;_ &quot;￥&quot;* &quot;-&quot;??_ ;_ @_ "/>
    <numFmt numFmtId="43" formatCode="_ * #,##0.00_ ;_ * \-#,##0.00_ ;_ * &quot;-&quot;??_ ;_ @_ "/>
    <numFmt numFmtId="42" formatCode="_ &quot;￥&quot;* #,##0_ ;_ &quot;￥&quot;* \-#,##0_ ;_ &quot;￥&quot;* &quot;-&quot;_ ;_ @_ "/>
    <numFmt numFmtId="24" formatCode="\$#,##0_);[Red]\(\$#,##0\)"/>
    <numFmt numFmtId="41" formatCode="_ * #,##0_ ;_ * \-#,##0_ ;_ * &quot;-&quot;_ ;_ @_ "/>
    <numFmt numFmtId="176" formatCode="0_ "/>
    <numFmt numFmtId="177" formatCode="#,##0.00_ "/>
    <numFmt numFmtId="178" formatCode="#,##0.00_);[Red]\(#,##0.00\)"/>
    <numFmt numFmtId="179" formatCode="0.00_ "/>
    <numFmt numFmtId="180" formatCode="0_);[Red]\(0\)"/>
  </numFmts>
  <fonts count="73">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theme="1"/>
      <name val="宋体"/>
      <charset val="134"/>
      <scheme val="minor"/>
    </font>
    <font>
      <u/>
      <sz val="11"/>
      <color rgb="FF0000FF"/>
      <name val="宋体"/>
      <charset val="0"/>
      <scheme val="minor"/>
    </font>
    <font>
      <sz val="11"/>
      <color theme="1"/>
      <name val="宋体"/>
      <charset val="0"/>
      <scheme val="minor"/>
    </font>
    <font>
      <sz val="11"/>
      <color indexed="20"/>
      <name val="宋体"/>
      <charset val="134"/>
    </font>
    <font>
      <sz val="11"/>
      <color rgb="FF9C0006"/>
      <name val="宋体"/>
      <charset val="0"/>
      <scheme val="minor"/>
    </font>
    <font>
      <sz val="11"/>
      <color rgb="FF006100"/>
      <name val="宋体"/>
      <charset val="0"/>
      <scheme val="minor"/>
    </font>
    <font>
      <sz val="11"/>
      <color rgb="FF3F3F76"/>
      <name val="宋体"/>
      <charset val="0"/>
      <scheme val="minor"/>
    </font>
    <font>
      <u/>
      <sz val="11"/>
      <color rgb="FF800080"/>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2"/>
      <color indexed="20"/>
      <name val="宋体"/>
      <charset val="134"/>
    </font>
    <font>
      <b/>
      <sz val="11"/>
      <color rgb="FF3F3F3F"/>
      <name val="宋体"/>
      <charset val="0"/>
      <scheme val="minor"/>
    </font>
    <font>
      <sz val="11"/>
      <color indexed="17"/>
      <name val="宋体"/>
      <charset val="134"/>
    </font>
    <font>
      <sz val="12"/>
      <color indexed="17"/>
      <name val="宋体"/>
      <charset val="134"/>
    </font>
    <font>
      <sz val="10"/>
      <name val="Arial"/>
      <charset val="134"/>
    </font>
    <font>
      <sz val="12"/>
      <name val="Times New Roman"/>
      <charset val="134"/>
    </font>
    <font>
      <sz val="11"/>
      <color indexed="8"/>
      <name val="宋体"/>
      <charset val="134"/>
    </font>
    <font>
      <sz val="11"/>
      <name val="Times New Roman"/>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45"/>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5"/>
        <bgColor indexed="64"/>
      </patternFill>
    </fill>
    <fill>
      <patternFill patternType="solid">
        <fgColor theme="8"/>
        <bgColor indexed="64"/>
      </patternFill>
    </fill>
    <fill>
      <patternFill patternType="solid">
        <fgColor rgb="FFFFFFCC"/>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9"/>
        <bgColor indexed="64"/>
      </patternFill>
    </fill>
    <fill>
      <patternFill patternType="solid">
        <fgColor theme="4"/>
        <bgColor indexed="64"/>
      </patternFill>
    </fill>
    <fill>
      <patternFill patternType="solid">
        <fgColor theme="7"/>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indexed="42"/>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80">
    <xf numFmtId="0" fontId="0" fillId="0" borderId="0"/>
    <xf numFmtId="42" fontId="44" fillId="0" borderId="0" applyFont="0" applyFill="0" applyBorder="0" applyAlignment="0" applyProtection="0">
      <alignment vertical="center"/>
    </xf>
    <xf numFmtId="0" fontId="46" fillId="14" borderId="0" applyNumberFormat="0" applyBorder="0" applyAlignment="0" applyProtection="0">
      <alignment vertical="center"/>
    </xf>
    <xf numFmtId="0" fontId="50" fillId="17" borderId="12" applyNumberFormat="0" applyAlignment="0" applyProtection="0">
      <alignment vertical="center"/>
    </xf>
    <xf numFmtId="44" fontId="44" fillId="0" borderId="0" applyFont="0" applyFill="0" applyBorder="0" applyAlignment="0" applyProtection="0">
      <alignment vertical="center"/>
    </xf>
    <xf numFmtId="0" fontId="47" fillId="6" borderId="0" applyNumberFormat="0" applyBorder="0" applyAlignment="0" applyProtection="0">
      <alignment vertical="center"/>
    </xf>
    <xf numFmtId="41" fontId="44" fillId="0" borderId="0" applyFont="0" applyFill="0" applyBorder="0" applyAlignment="0" applyProtection="0">
      <alignment vertical="center"/>
    </xf>
    <xf numFmtId="0" fontId="46" fillId="8" borderId="0" applyNumberFormat="0" applyBorder="0" applyAlignment="0" applyProtection="0">
      <alignment vertical="center"/>
    </xf>
    <xf numFmtId="0" fontId="48" fillId="7" borderId="0" applyNumberFormat="0" applyBorder="0" applyAlignment="0" applyProtection="0">
      <alignment vertical="center"/>
    </xf>
    <xf numFmtId="43" fontId="44" fillId="0" borderId="0" applyFont="0" applyFill="0" applyBorder="0" applyAlignment="0" applyProtection="0">
      <alignment vertical="center"/>
    </xf>
    <xf numFmtId="0" fontId="52" fillId="20" borderId="0" applyNumberFormat="0" applyBorder="0" applyAlignment="0" applyProtection="0">
      <alignment vertical="center"/>
    </xf>
    <xf numFmtId="0" fontId="45" fillId="0" borderId="0" applyNumberFormat="0" applyFill="0" applyBorder="0" applyAlignment="0" applyProtection="0">
      <alignment vertical="center"/>
    </xf>
    <xf numFmtId="0" fontId="47" fillId="6" borderId="0" applyNumberFormat="0" applyBorder="0" applyAlignment="0" applyProtection="0">
      <alignment vertical="center"/>
    </xf>
    <xf numFmtId="9" fontId="44" fillId="0" borderId="0" applyFont="0" applyFill="0" applyBorder="0" applyAlignment="0" applyProtection="0">
      <alignment vertical="center"/>
    </xf>
    <xf numFmtId="0" fontId="51" fillId="0" borderId="0" applyNumberFormat="0" applyFill="0" applyBorder="0" applyAlignment="0" applyProtection="0">
      <alignment vertical="center"/>
    </xf>
    <xf numFmtId="0" fontId="44" fillId="25" borderId="13" applyNumberFormat="0" applyFont="0" applyAlignment="0" applyProtection="0">
      <alignment vertical="center"/>
    </xf>
    <xf numFmtId="0" fontId="0" fillId="0" borderId="0">
      <alignment vertical="center"/>
    </xf>
    <xf numFmtId="0" fontId="52" fillId="18" borderId="0" applyNumberFormat="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xf numFmtId="0" fontId="59" fillId="0" borderId="0" applyNumberFormat="0" applyFill="0" applyBorder="0" applyAlignment="0" applyProtection="0">
      <alignment vertical="center"/>
    </xf>
    <xf numFmtId="0" fontId="0" fillId="0" borderId="0"/>
    <xf numFmtId="0" fontId="61" fillId="0" borderId="16" applyNumberFormat="0" applyFill="0" applyAlignment="0" applyProtection="0">
      <alignment vertical="center"/>
    </xf>
    <xf numFmtId="0" fontId="63" fillId="0" borderId="16" applyNumberFormat="0" applyFill="0" applyAlignment="0" applyProtection="0">
      <alignment vertical="center"/>
    </xf>
    <xf numFmtId="0" fontId="52" fillId="28" borderId="0" applyNumberFormat="0" applyBorder="0" applyAlignment="0" applyProtection="0">
      <alignment vertical="center"/>
    </xf>
    <xf numFmtId="0" fontId="0" fillId="0" borderId="0"/>
    <xf numFmtId="0" fontId="54" fillId="0" borderId="18" applyNumberFormat="0" applyFill="0" applyAlignment="0" applyProtection="0">
      <alignment vertical="center"/>
    </xf>
    <xf numFmtId="0" fontId="52" fillId="29" borderId="0" applyNumberFormat="0" applyBorder="0" applyAlignment="0" applyProtection="0">
      <alignment vertical="center"/>
    </xf>
    <xf numFmtId="0" fontId="65" fillId="26" borderId="19" applyNumberFormat="0" applyAlignment="0" applyProtection="0">
      <alignment vertical="center"/>
    </xf>
    <xf numFmtId="0" fontId="56" fillId="26" borderId="12" applyNumberFormat="0" applyAlignment="0" applyProtection="0">
      <alignment vertical="center"/>
    </xf>
    <xf numFmtId="0" fontId="47" fillId="6" borderId="0" applyNumberFormat="0" applyBorder="0" applyAlignment="0" applyProtection="0">
      <alignment vertical="center"/>
    </xf>
    <xf numFmtId="0" fontId="58" fillId="27" borderId="14" applyNumberFormat="0" applyAlignment="0" applyProtection="0">
      <alignment vertical="center"/>
    </xf>
    <xf numFmtId="0" fontId="46" fillId="15" borderId="0" applyNumberFormat="0" applyBorder="0" applyAlignment="0" applyProtection="0">
      <alignment vertical="center"/>
    </xf>
    <xf numFmtId="0" fontId="52" fillId="23" borderId="0" applyNumberFormat="0" applyBorder="0" applyAlignment="0" applyProtection="0">
      <alignment vertical="center"/>
    </xf>
    <xf numFmtId="0" fontId="60" fillId="0" borderId="15" applyNumberFormat="0" applyFill="0" applyAlignment="0" applyProtection="0">
      <alignment vertical="center"/>
    </xf>
    <xf numFmtId="0" fontId="62" fillId="0" borderId="17" applyNumberFormat="0" applyFill="0" applyAlignment="0" applyProtection="0">
      <alignment vertical="center"/>
    </xf>
    <xf numFmtId="0" fontId="49" fillId="16" borderId="0" applyNumberFormat="0" applyBorder="0" applyAlignment="0" applyProtection="0">
      <alignment vertical="center"/>
    </xf>
    <xf numFmtId="0" fontId="53" fillId="21" borderId="0" applyNumberFormat="0" applyBorder="0" applyAlignment="0" applyProtection="0">
      <alignment vertical="center"/>
    </xf>
    <xf numFmtId="0" fontId="46" fillId="12" borderId="0" applyNumberFormat="0" applyBorder="0" applyAlignment="0" applyProtection="0">
      <alignment vertical="center"/>
    </xf>
    <xf numFmtId="0" fontId="52" fillId="32" borderId="0" applyNumberFormat="0" applyBorder="0" applyAlignment="0" applyProtection="0">
      <alignment vertical="center"/>
    </xf>
    <xf numFmtId="0" fontId="46" fillId="10" borderId="0" applyNumberFormat="0" applyBorder="0" applyAlignment="0" applyProtection="0">
      <alignment vertical="center"/>
    </xf>
    <xf numFmtId="0" fontId="46" fillId="34" borderId="0" applyNumberFormat="0" applyBorder="0" applyAlignment="0" applyProtection="0">
      <alignment vertical="center"/>
    </xf>
    <xf numFmtId="0" fontId="46" fillId="13" borderId="0" applyNumberFormat="0" applyBorder="0" applyAlignment="0" applyProtection="0">
      <alignment vertical="center"/>
    </xf>
    <xf numFmtId="0" fontId="46" fillId="4" borderId="0" applyNumberFormat="0" applyBorder="0" applyAlignment="0" applyProtection="0">
      <alignment vertical="center"/>
    </xf>
    <xf numFmtId="0" fontId="52" fillId="30" borderId="0" applyNumberFormat="0" applyBorder="0" applyAlignment="0" applyProtection="0">
      <alignment vertical="center"/>
    </xf>
    <xf numFmtId="0" fontId="52" fillId="33" borderId="0" applyNumberFormat="0" applyBorder="0" applyAlignment="0" applyProtection="0">
      <alignment vertical="center"/>
    </xf>
    <xf numFmtId="0" fontId="46" fillId="11" borderId="0" applyNumberFormat="0" applyBorder="0" applyAlignment="0" applyProtection="0">
      <alignment vertical="center"/>
    </xf>
    <xf numFmtId="0" fontId="46" fillId="35" borderId="0" applyNumberFormat="0" applyBorder="0" applyAlignment="0" applyProtection="0">
      <alignment vertical="center"/>
    </xf>
    <xf numFmtId="0" fontId="52" fillId="24" borderId="0" applyNumberFormat="0" applyBorder="0" applyAlignment="0" applyProtection="0">
      <alignment vertical="center"/>
    </xf>
    <xf numFmtId="0" fontId="46" fillId="5" borderId="0" applyNumberFormat="0" applyBorder="0" applyAlignment="0" applyProtection="0">
      <alignment vertical="center"/>
    </xf>
    <xf numFmtId="0" fontId="52" fillId="19" borderId="0" applyNumberFormat="0" applyBorder="0" applyAlignment="0" applyProtection="0">
      <alignment vertical="center"/>
    </xf>
    <xf numFmtId="0" fontId="52" fillId="31" borderId="0" applyNumberFormat="0" applyBorder="0" applyAlignment="0" applyProtection="0">
      <alignment vertical="center"/>
    </xf>
    <xf numFmtId="0" fontId="46" fillId="9" borderId="0" applyNumberFormat="0" applyBorder="0" applyAlignment="0" applyProtection="0">
      <alignment vertical="center"/>
    </xf>
    <xf numFmtId="0" fontId="52" fillId="22" borderId="0" applyNumberFormat="0" applyBorder="0" applyAlignment="0" applyProtection="0">
      <alignment vertical="center"/>
    </xf>
    <xf numFmtId="0" fontId="47" fillId="6" borderId="0" applyNumberFormat="0" applyBorder="0" applyAlignment="0" applyProtection="0">
      <alignment vertical="center"/>
    </xf>
    <xf numFmtId="0" fontId="64" fillId="6" borderId="0" applyNumberFormat="0" applyBorder="0" applyAlignment="0" applyProtection="0">
      <alignment vertical="center"/>
    </xf>
    <xf numFmtId="0" fontId="27" fillId="0" borderId="0">
      <alignment vertical="center"/>
    </xf>
    <xf numFmtId="0" fontId="47" fillId="6" borderId="0" applyNumberFormat="0" applyBorder="0" applyAlignment="0" applyProtection="0">
      <alignment vertical="center"/>
    </xf>
    <xf numFmtId="0" fontId="47"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7"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8" fillId="0" borderId="0"/>
    <xf numFmtId="0" fontId="69"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60% - 强调文字颜色 1" xfId="26" builtinId="32"/>
    <cellStyle name="常规_单位版－2008年度部门决算分析表" xfId="27"/>
    <cellStyle name="标题 3" xfId="28" builtinId="18"/>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85725</xdr:colOff>
          <xdr:row>6</xdr:row>
          <xdr:rowOff>76200</xdr:rowOff>
        </xdr:from>
        <xdr:to>
          <xdr:col>7</xdr:col>
          <xdr:colOff>0</xdr:colOff>
          <xdr:row>7</xdr:row>
          <xdr:rowOff>0</xdr:rowOff>
        </xdr:to>
        <xdr:sp macro="[0]!自动打印">
          <xdr:nvSpPr>
            <xdr:cNvPr id="1025" name="Button 1" hidden="1">
              <a:extLst>
                <a:ext uri="{63B3BB69-23CF-44E3-9099-C40C66FF867C}">
                  <a14:compatExt spid="_x0000_s1025"/>
                </a:ext>
              </a:extLst>
            </xdr:cNvPr>
            <xdr:cNvSpPr/>
          </xdr:nvSpPr>
          <xdr:spPr>
            <a:xfrm>
              <a:off x="7134225" y="2247900"/>
              <a:ext cx="835025" cy="50482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Users\Administrator\Desktop\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编制单位：沅江市残疾人联合会</v>
          </cell>
        </row>
        <row r="4">
          <cell r="F4" t="str">
            <v>支出</v>
          </cell>
        </row>
        <row r="5">
          <cell r="F5" t="str">
            <v>项目(按功能分类)</v>
          </cell>
        </row>
        <row r="6">
          <cell r="F6" t="str">
            <v>栏次</v>
          </cell>
        </row>
        <row r="7">
          <cell r="E7">
            <v>752.81</v>
          </cell>
          <cell r="F7" t="str">
            <v>一、一般公共服务支出</v>
          </cell>
          <cell r="G7" t="str">
            <v>31</v>
          </cell>
          <cell r="H7">
            <v>0</v>
          </cell>
          <cell r="I7">
            <v>0</v>
          </cell>
          <cell r="J7">
            <v>0</v>
          </cell>
        </row>
        <row r="8">
          <cell r="E8">
            <v>19.49</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128</v>
          </cell>
          <cell r="I14">
            <v>673.76</v>
          </cell>
          <cell r="J14">
            <v>673.76</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12.98</v>
          </cell>
          <cell r="J18">
            <v>12.98</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9.44</v>
          </cell>
          <cell r="I25">
            <v>9.44</v>
          </cell>
          <cell r="J25">
            <v>9.44</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19.49</v>
          </cell>
          <cell r="J28">
            <v>19.49</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0</v>
          </cell>
          <cell r="F34" t="str">
            <v>    年末结转和结余</v>
          </cell>
        </row>
        <row r="34">
          <cell r="O34">
            <v>56.64</v>
          </cell>
        </row>
        <row r="35">
          <cell r="F35" t="str">
            <v/>
          </cell>
        </row>
        <row r="36">
          <cell r="E36">
            <v>772.3</v>
          </cell>
          <cell r="F36" t="str">
            <v>总计</v>
          </cell>
        </row>
        <row r="36">
          <cell r="O36">
            <v>772.3</v>
          </cell>
        </row>
        <row r="37">
          <cell r="F37" t="str">
            <v/>
          </cell>
        </row>
      </sheetData>
      <sheetData sheetId="1">
        <row r="4">
          <cell r="F4" t="str">
            <v>支     出</v>
          </cell>
        </row>
        <row r="5">
          <cell r="F5" t="str">
            <v>项目（按功能分类）</v>
          </cell>
        </row>
        <row r="6">
          <cell r="F6" t="str">
            <v/>
          </cell>
        </row>
        <row r="7">
          <cell r="F7" t="str">
            <v>栏    次</v>
          </cell>
        </row>
        <row r="8">
          <cell r="E8">
            <v>752.81</v>
          </cell>
          <cell r="F8" t="str">
            <v>一、一般公共服务支出</v>
          </cell>
          <cell r="G8" t="str">
            <v>31</v>
          </cell>
          <cell r="H8">
            <v>0</v>
          </cell>
          <cell r="I8">
            <v>0</v>
          </cell>
          <cell r="J8">
            <v>0</v>
          </cell>
          <cell r="K8">
            <v>0</v>
          </cell>
          <cell r="L8">
            <v>0</v>
          </cell>
          <cell r="M8">
            <v>0</v>
          </cell>
          <cell r="N8">
            <v>0</v>
          </cell>
          <cell r="O8">
            <v>0</v>
          </cell>
          <cell r="P8">
            <v>0</v>
          </cell>
        </row>
        <row r="9">
          <cell r="E9">
            <v>19.49</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128</v>
          </cell>
          <cell r="I15">
            <v>128</v>
          </cell>
          <cell r="J15">
            <v>0</v>
          </cell>
          <cell r="K15">
            <v>673.76</v>
          </cell>
          <cell r="L15">
            <v>673.76</v>
          </cell>
          <cell r="M15">
            <v>0</v>
          </cell>
          <cell r="N15">
            <v>673.76</v>
          </cell>
          <cell r="O15">
            <v>673.76</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12.98</v>
          </cell>
          <cell r="L19">
            <v>12.98</v>
          </cell>
          <cell r="M19">
            <v>0</v>
          </cell>
          <cell r="N19">
            <v>12.98</v>
          </cell>
          <cell r="O19">
            <v>12.98</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9.44</v>
          </cell>
          <cell r="I26">
            <v>9.44</v>
          </cell>
          <cell r="J26">
            <v>0</v>
          </cell>
          <cell r="K26">
            <v>9.44</v>
          </cell>
          <cell r="L26">
            <v>9.44</v>
          </cell>
          <cell r="M26">
            <v>0</v>
          </cell>
          <cell r="N26">
            <v>9.44</v>
          </cell>
          <cell r="O26">
            <v>9.44</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19.49</v>
          </cell>
          <cell r="L29">
            <v>0</v>
          </cell>
          <cell r="M29">
            <v>19.49</v>
          </cell>
          <cell r="N29">
            <v>19.49</v>
          </cell>
          <cell r="O29">
            <v>0</v>
          </cell>
          <cell r="P29">
            <v>19.49</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772.3</v>
          </cell>
          <cell r="F33" t="str">
            <v>本年支出合计</v>
          </cell>
        </row>
        <row r="33">
          <cell r="N33">
            <v>715.66</v>
          </cell>
          <cell r="O33">
            <v>696.18</v>
          </cell>
          <cell r="P33">
            <v>19.49</v>
          </cell>
        </row>
        <row r="34">
          <cell r="E34">
            <v>0</v>
          </cell>
          <cell r="F34" t="str">
            <v>年末财政拨款结转和结余</v>
          </cell>
        </row>
        <row r="34">
          <cell r="N34">
            <v>56.64</v>
          </cell>
          <cell r="O34">
            <v>56.64</v>
          </cell>
          <cell r="P34">
            <v>0</v>
          </cell>
        </row>
        <row r="35">
          <cell r="E35">
            <v>0</v>
          </cell>
          <cell r="F35" t="str">
            <v/>
          </cell>
        </row>
        <row r="36">
          <cell r="E36">
            <v>0</v>
          </cell>
          <cell r="F36" t="str">
            <v/>
          </cell>
        </row>
        <row r="37">
          <cell r="E37">
            <v>772.3</v>
          </cell>
          <cell r="F37" t="str">
            <v>总计</v>
          </cell>
        </row>
        <row r="37">
          <cell r="Y37">
            <v>772.3</v>
          </cell>
          <cell r="Z37">
            <v>752.81</v>
          </cell>
          <cell r="AA37">
            <v>19.49</v>
          </cell>
        </row>
        <row r="38">
          <cell r="F38" t="str">
            <v/>
          </cell>
        </row>
      </sheetData>
      <sheetData sheetId="2"/>
      <sheetData sheetId="3">
        <row r="9">
          <cell r="E9">
            <v>772.3</v>
          </cell>
          <cell r="F9">
            <v>772.3</v>
          </cell>
          <cell r="G9">
            <v>0</v>
          </cell>
          <cell r="H9">
            <v>0</v>
          </cell>
        </row>
        <row r="9">
          <cell r="J9">
            <v>0</v>
          </cell>
          <cell r="K9">
            <v>0</v>
          </cell>
          <cell r="L9">
            <v>0</v>
          </cell>
        </row>
        <row r="10">
          <cell r="A10" t="str">
            <v>208</v>
          </cell>
          <cell r="B10" t="str">
            <v/>
          </cell>
          <cell r="C10" t="str">
            <v/>
          </cell>
          <cell r="D10" t="str">
            <v>社会保障和就业支出</v>
          </cell>
          <cell r="E10">
            <v>730.4</v>
          </cell>
          <cell r="F10">
            <v>730.4</v>
          </cell>
          <cell r="G10">
            <v>0</v>
          </cell>
          <cell r="H10">
            <v>0</v>
          </cell>
          <cell r="I10">
            <v>0</v>
          </cell>
          <cell r="J10">
            <v>0</v>
          </cell>
          <cell r="K10">
            <v>0</v>
          </cell>
          <cell r="L10">
            <v>0</v>
          </cell>
        </row>
        <row r="11">
          <cell r="A11" t="str">
            <v>20811</v>
          </cell>
          <cell r="B11" t="str">
            <v/>
          </cell>
          <cell r="C11" t="str">
            <v/>
          </cell>
          <cell r="D11" t="str">
            <v>残疾人事业</v>
          </cell>
          <cell r="E11">
            <v>730.4</v>
          </cell>
          <cell r="F11">
            <v>730.4</v>
          </cell>
          <cell r="G11">
            <v>0</v>
          </cell>
          <cell r="H11">
            <v>0</v>
          </cell>
          <cell r="I11">
            <v>0</v>
          </cell>
          <cell r="J11">
            <v>0</v>
          </cell>
          <cell r="K11">
            <v>0</v>
          </cell>
          <cell r="L11">
            <v>0</v>
          </cell>
        </row>
        <row r="12">
          <cell r="A12" t="str">
            <v>2081101</v>
          </cell>
          <cell r="B12" t="str">
            <v/>
          </cell>
          <cell r="C12" t="str">
            <v/>
          </cell>
          <cell r="D12" t="str">
            <v>  行政运行</v>
          </cell>
          <cell r="E12">
            <v>127.63</v>
          </cell>
          <cell r="F12">
            <v>127.63</v>
          </cell>
          <cell r="G12">
            <v>0</v>
          </cell>
          <cell r="H12">
            <v>0</v>
          </cell>
          <cell r="I12">
            <v>0</v>
          </cell>
          <cell r="J12">
            <v>0</v>
          </cell>
          <cell r="K12">
            <v>0</v>
          </cell>
          <cell r="L12">
            <v>0</v>
          </cell>
        </row>
        <row r="13">
          <cell r="A13" t="str">
            <v>2081102</v>
          </cell>
          <cell r="B13" t="str">
            <v/>
          </cell>
          <cell r="C13" t="str">
            <v/>
          </cell>
          <cell r="D13" t="str">
            <v>  一般行政管理事务</v>
          </cell>
          <cell r="E13">
            <v>57.67</v>
          </cell>
          <cell r="F13">
            <v>57.67</v>
          </cell>
          <cell r="G13">
            <v>0</v>
          </cell>
          <cell r="H13">
            <v>0</v>
          </cell>
          <cell r="I13">
            <v>0</v>
          </cell>
          <cell r="J13">
            <v>0</v>
          </cell>
          <cell r="K13">
            <v>0</v>
          </cell>
          <cell r="L13">
            <v>0</v>
          </cell>
        </row>
        <row r="14">
          <cell r="A14" t="str">
            <v>2081104</v>
          </cell>
          <cell r="B14" t="str">
            <v/>
          </cell>
          <cell r="C14" t="str">
            <v/>
          </cell>
          <cell r="D14" t="str">
            <v>  残疾人康复</v>
          </cell>
          <cell r="E14">
            <v>84.79</v>
          </cell>
          <cell r="F14">
            <v>84.79</v>
          </cell>
          <cell r="G14">
            <v>0</v>
          </cell>
          <cell r="H14">
            <v>0</v>
          </cell>
          <cell r="I14">
            <v>0</v>
          </cell>
          <cell r="J14">
            <v>0</v>
          </cell>
          <cell r="K14">
            <v>0</v>
          </cell>
          <cell r="L14">
            <v>0</v>
          </cell>
        </row>
        <row r="15">
          <cell r="A15" t="str">
            <v>2081105</v>
          </cell>
          <cell r="B15" t="str">
            <v/>
          </cell>
          <cell r="C15" t="str">
            <v/>
          </cell>
          <cell r="D15" t="str">
            <v>  残疾人就业和扶贫</v>
          </cell>
          <cell r="E15">
            <v>159.67</v>
          </cell>
          <cell r="F15">
            <v>159.67</v>
          </cell>
          <cell r="G15">
            <v>0</v>
          </cell>
          <cell r="H15">
            <v>0</v>
          </cell>
          <cell r="I15">
            <v>0</v>
          </cell>
          <cell r="J15">
            <v>0</v>
          </cell>
          <cell r="K15">
            <v>0</v>
          </cell>
          <cell r="L15">
            <v>0</v>
          </cell>
        </row>
        <row r="16">
          <cell r="A16" t="str">
            <v>2081106</v>
          </cell>
          <cell r="B16" t="str">
            <v/>
          </cell>
          <cell r="C16" t="str">
            <v/>
          </cell>
          <cell r="D16" t="str">
            <v>  残疾人体育</v>
          </cell>
          <cell r="E16">
            <v>5.87</v>
          </cell>
          <cell r="F16">
            <v>5.87</v>
          </cell>
          <cell r="G16">
            <v>0</v>
          </cell>
          <cell r="H16">
            <v>0</v>
          </cell>
          <cell r="I16">
            <v>0</v>
          </cell>
          <cell r="J16">
            <v>0</v>
          </cell>
          <cell r="K16">
            <v>0</v>
          </cell>
          <cell r="L16">
            <v>0</v>
          </cell>
        </row>
        <row r="17">
          <cell r="A17" t="str">
            <v>2081199</v>
          </cell>
          <cell r="B17" t="str">
            <v/>
          </cell>
          <cell r="C17" t="str">
            <v/>
          </cell>
          <cell r="D17" t="str">
            <v>  其他残疾人事业支出</v>
          </cell>
          <cell r="E17">
            <v>294.77</v>
          </cell>
          <cell r="F17">
            <v>294.77</v>
          </cell>
          <cell r="G17">
            <v>0</v>
          </cell>
          <cell r="H17">
            <v>0</v>
          </cell>
          <cell r="I17">
            <v>0</v>
          </cell>
          <cell r="J17">
            <v>0</v>
          </cell>
          <cell r="K17">
            <v>0</v>
          </cell>
          <cell r="L17">
            <v>0</v>
          </cell>
        </row>
        <row r="18">
          <cell r="A18" t="str">
            <v>213</v>
          </cell>
          <cell r="B18" t="str">
            <v/>
          </cell>
          <cell r="C18" t="str">
            <v/>
          </cell>
          <cell r="D18" t="str">
            <v>农林水支出</v>
          </cell>
          <cell r="E18">
            <v>12.98</v>
          </cell>
          <cell r="F18">
            <v>12.98</v>
          </cell>
          <cell r="G18">
            <v>0</v>
          </cell>
          <cell r="H18">
            <v>0</v>
          </cell>
          <cell r="I18">
            <v>0</v>
          </cell>
          <cell r="J18">
            <v>0</v>
          </cell>
          <cell r="K18">
            <v>0</v>
          </cell>
          <cell r="L18">
            <v>0</v>
          </cell>
        </row>
        <row r="19">
          <cell r="A19" t="str">
            <v>21305</v>
          </cell>
          <cell r="B19" t="str">
            <v/>
          </cell>
          <cell r="C19" t="str">
            <v/>
          </cell>
          <cell r="D19" t="str">
            <v>扶贫</v>
          </cell>
          <cell r="E19">
            <v>12.98</v>
          </cell>
          <cell r="F19">
            <v>12.98</v>
          </cell>
          <cell r="G19">
            <v>0</v>
          </cell>
          <cell r="H19">
            <v>0</v>
          </cell>
          <cell r="I19">
            <v>0</v>
          </cell>
          <cell r="J19">
            <v>0</v>
          </cell>
          <cell r="K19">
            <v>0</v>
          </cell>
          <cell r="L19">
            <v>0</v>
          </cell>
        </row>
        <row r="20">
          <cell r="A20" t="str">
            <v>2130599</v>
          </cell>
          <cell r="B20" t="str">
            <v/>
          </cell>
          <cell r="C20" t="str">
            <v/>
          </cell>
          <cell r="D20" t="str">
            <v>  其他扶贫支出</v>
          </cell>
          <cell r="E20">
            <v>12.98</v>
          </cell>
          <cell r="F20">
            <v>12.98</v>
          </cell>
          <cell r="G20">
            <v>0</v>
          </cell>
          <cell r="H20">
            <v>0</v>
          </cell>
          <cell r="I20">
            <v>0</v>
          </cell>
          <cell r="J20">
            <v>0</v>
          </cell>
          <cell r="K20">
            <v>0</v>
          </cell>
          <cell r="L20">
            <v>0</v>
          </cell>
        </row>
        <row r="21">
          <cell r="A21" t="str">
            <v>221</v>
          </cell>
          <cell r="B21" t="str">
            <v/>
          </cell>
          <cell r="C21" t="str">
            <v/>
          </cell>
          <cell r="D21" t="str">
            <v>住房保障支出</v>
          </cell>
          <cell r="E21">
            <v>9.44</v>
          </cell>
          <cell r="F21">
            <v>9.44</v>
          </cell>
          <cell r="G21">
            <v>0</v>
          </cell>
          <cell r="H21">
            <v>0</v>
          </cell>
          <cell r="I21">
            <v>0</v>
          </cell>
          <cell r="J21">
            <v>0</v>
          </cell>
          <cell r="K21">
            <v>0</v>
          </cell>
          <cell r="L21">
            <v>0</v>
          </cell>
        </row>
        <row r="22">
          <cell r="A22" t="str">
            <v>22102</v>
          </cell>
          <cell r="B22" t="str">
            <v/>
          </cell>
          <cell r="C22" t="str">
            <v/>
          </cell>
          <cell r="D22" t="str">
            <v>住房改革支出</v>
          </cell>
          <cell r="E22">
            <v>9.44</v>
          </cell>
          <cell r="F22">
            <v>9.44</v>
          </cell>
          <cell r="G22">
            <v>0</v>
          </cell>
          <cell r="H22">
            <v>0</v>
          </cell>
          <cell r="I22">
            <v>0</v>
          </cell>
          <cell r="J22">
            <v>0</v>
          </cell>
          <cell r="K22">
            <v>0</v>
          </cell>
          <cell r="L22">
            <v>0</v>
          </cell>
        </row>
        <row r="23">
          <cell r="A23" t="str">
            <v>2210201</v>
          </cell>
          <cell r="B23" t="str">
            <v/>
          </cell>
          <cell r="C23" t="str">
            <v/>
          </cell>
          <cell r="D23" t="str">
            <v>  住房公积金</v>
          </cell>
          <cell r="E23">
            <v>9.44</v>
          </cell>
          <cell r="F23">
            <v>9.44</v>
          </cell>
          <cell r="G23">
            <v>0</v>
          </cell>
          <cell r="H23">
            <v>0</v>
          </cell>
          <cell r="I23">
            <v>0</v>
          </cell>
          <cell r="J23">
            <v>0</v>
          </cell>
          <cell r="K23">
            <v>0</v>
          </cell>
          <cell r="L23">
            <v>0</v>
          </cell>
        </row>
        <row r="24">
          <cell r="A24" t="str">
            <v>229</v>
          </cell>
          <cell r="B24" t="str">
            <v/>
          </cell>
          <cell r="C24" t="str">
            <v/>
          </cell>
          <cell r="D24" t="str">
            <v>其他支出</v>
          </cell>
          <cell r="E24">
            <v>19.49</v>
          </cell>
          <cell r="F24">
            <v>19.49</v>
          </cell>
          <cell r="G24">
            <v>0</v>
          </cell>
          <cell r="H24">
            <v>0</v>
          </cell>
          <cell r="I24">
            <v>0</v>
          </cell>
          <cell r="J24">
            <v>0</v>
          </cell>
          <cell r="K24">
            <v>0</v>
          </cell>
          <cell r="L24">
            <v>0</v>
          </cell>
        </row>
        <row r="25">
          <cell r="A25" t="str">
            <v>22960</v>
          </cell>
          <cell r="B25" t="str">
            <v/>
          </cell>
          <cell r="C25" t="str">
            <v/>
          </cell>
          <cell r="D25" t="str">
            <v>彩票公益金安排的支出</v>
          </cell>
          <cell r="E25">
            <v>19.49</v>
          </cell>
          <cell r="F25">
            <v>19.49</v>
          </cell>
          <cell r="G25">
            <v>0</v>
          </cell>
          <cell r="H25">
            <v>0</v>
          </cell>
          <cell r="I25">
            <v>0</v>
          </cell>
          <cell r="J25">
            <v>0</v>
          </cell>
          <cell r="K25">
            <v>0</v>
          </cell>
          <cell r="L25">
            <v>0</v>
          </cell>
        </row>
        <row r="26">
          <cell r="A26" t="str">
            <v>2296006</v>
          </cell>
          <cell r="B26" t="str">
            <v/>
          </cell>
          <cell r="C26" t="str">
            <v/>
          </cell>
          <cell r="D26" t="str">
            <v>  用于残疾人事业的彩票公益金支出</v>
          </cell>
          <cell r="E26">
            <v>19.49</v>
          </cell>
          <cell r="F26">
            <v>19.49</v>
          </cell>
          <cell r="G26">
            <v>0</v>
          </cell>
          <cell r="H26">
            <v>0</v>
          </cell>
          <cell r="I26">
            <v>0</v>
          </cell>
          <cell r="J26">
            <v>0</v>
          </cell>
          <cell r="K26">
            <v>0</v>
          </cell>
          <cell r="L26">
            <v>0</v>
          </cell>
        </row>
        <row r="28">
          <cell r="G28" t="str">
            <v>—4.%d —</v>
          </cell>
        </row>
      </sheetData>
      <sheetData sheetId="4">
        <row r="9">
          <cell r="E9">
            <v>715.66</v>
          </cell>
          <cell r="F9">
            <v>137.07</v>
          </cell>
          <cell r="G9">
            <v>578.6</v>
          </cell>
          <cell r="H9">
            <v>0</v>
          </cell>
          <cell r="I9">
            <v>0</v>
          </cell>
          <cell r="J9">
            <v>0</v>
          </cell>
        </row>
        <row r="10">
          <cell r="A10" t="str">
            <v>208</v>
          </cell>
          <cell r="B10" t="str">
            <v/>
          </cell>
          <cell r="C10" t="str">
            <v/>
          </cell>
          <cell r="D10" t="str">
            <v>社会保障和就业支出</v>
          </cell>
          <cell r="E10">
            <v>673.76</v>
          </cell>
          <cell r="F10">
            <v>127.63</v>
          </cell>
          <cell r="G10">
            <v>546.13</v>
          </cell>
          <cell r="H10">
            <v>0</v>
          </cell>
          <cell r="I10">
            <v>0</v>
          </cell>
          <cell r="J10">
            <v>0</v>
          </cell>
        </row>
        <row r="11">
          <cell r="A11" t="str">
            <v>20811</v>
          </cell>
          <cell r="B11" t="str">
            <v/>
          </cell>
          <cell r="C11" t="str">
            <v/>
          </cell>
          <cell r="D11" t="str">
            <v>残疾人事业</v>
          </cell>
          <cell r="E11">
            <v>673.76</v>
          </cell>
          <cell r="F11">
            <v>127.63</v>
          </cell>
          <cell r="G11">
            <v>546.13</v>
          </cell>
          <cell r="H11">
            <v>0</v>
          </cell>
          <cell r="I11">
            <v>0</v>
          </cell>
          <cell r="J11">
            <v>0</v>
          </cell>
        </row>
        <row r="12">
          <cell r="A12" t="str">
            <v>2081101</v>
          </cell>
          <cell r="B12" t="str">
            <v/>
          </cell>
          <cell r="C12" t="str">
            <v/>
          </cell>
          <cell r="D12" t="str">
            <v>  行政运行</v>
          </cell>
          <cell r="E12">
            <v>127.63</v>
          </cell>
          <cell r="F12">
            <v>127.63</v>
          </cell>
          <cell r="G12">
            <v>0</v>
          </cell>
          <cell r="H12">
            <v>0</v>
          </cell>
          <cell r="I12">
            <v>0</v>
          </cell>
          <cell r="J12">
            <v>0</v>
          </cell>
        </row>
        <row r="13">
          <cell r="A13" t="str">
            <v>2081102</v>
          </cell>
          <cell r="B13" t="str">
            <v/>
          </cell>
          <cell r="C13" t="str">
            <v/>
          </cell>
          <cell r="D13" t="str">
            <v>  一般行政管理事务</v>
          </cell>
          <cell r="E13">
            <v>57.67</v>
          </cell>
          <cell r="F13">
            <v>0</v>
          </cell>
          <cell r="G13">
            <v>57.67</v>
          </cell>
          <cell r="H13">
            <v>0</v>
          </cell>
          <cell r="I13">
            <v>0</v>
          </cell>
          <cell r="J13">
            <v>0</v>
          </cell>
        </row>
        <row r="14">
          <cell r="A14" t="str">
            <v>2081104</v>
          </cell>
          <cell r="B14" t="str">
            <v/>
          </cell>
          <cell r="C14" t="str">
            <v/>
          </cell>
          <cell r="D14" t="str">
            <v>  残疾人康复</v>
          </cell>
          <cell r="E14">
            <v>84.79</v>
          </cell>
          <cell r="F14">
            <v>0</v>
          </cell>
          <cell r="G14">
            <v>84.79</v>
          </cell>
          <cell r="H14">
            <v>0</v>
          </cell>
          <cell r="I14">
            <v>0</v>
          </cell>
          <cell r="J14">
            <v>0</v>
          </cell>
        </row>
        <row r="15">
          <cell r="A15" t="str">
            <v>2081105</v>
          </cell>
          <cell r="B15" t="str">
            <v/>
          </cell>
          <cell r="C15" t="str">
            <v/>
          </cell>
          <cell r="D15" t="str">
            <v>  残疾人就业和扶贫</v>
          </cell>
          <cell r="E15">
            <v>159.67</v>
          </cell>
          <cell r="F15">
            <v>0</v>
          </cell>
          <cell r="G15">
            <v>159.67</v>
          </cell>
          <cell r="H15">
            <v>0</v>
          </cell>
          <cell r="I15">
            <v>0</v>
          </cell>
          <cell r="J15">
            <v>0</v>
          </cell>
        </row>
        <row r="16">
          <cell r="A16" t="str">
            <v>2081106</v>
          </cell>
          <cell r="B16" t="str">
            <v/>
          </cell>
          <cell r="C16" t="str">
            <v/>
          </cell>
          <cell r="D16" t="str">
            <v>  残疾人体育</v>
          </cell>
          <cell r="E16">
            <v>5.87</v>
          </cell>
          <cell r="F16">
            <v>0</v>
          </cell>
          <cell r="G16">
            <v>5.87</v>
          </cell>
          <cell r="H16">
            <v>0</v>
          </cell>
          <cell r="I16">
            <v>0</v>
          </cell>
          <cell r="J16">
            <v>0</v>
          </cell>
        </row>
        <row r="17">
          <cell r="A17" t="str">
            <v>2081199</v>
          </cell>
          <cell r="B17" t="str">
            <v/>
          </cell>
          <cell r="C17" t="str">
            <v/>
          </cell>
          <cell r="D17" t="str">
            <v>  其他残疾人事业支出</v>
          </cell>
          <cell r="E17">
            <v>238.13</v>
          </cell>
          <cell r="F17">
            <v>0</v>
          </cell>
          <cell r="G17">
            <v>238.13</v>
          </cell>
          <cell r="H17">
            <v>0</v>
          </cell>
          <cell r="I17">
            <v>0</v>
          </cell>
          <cell r="J17">
            <v>0</v>
          </cell>
        </row>
        <row r="18">
          <cell r="A18" t="str">
            <v>213</v>
          </cell>
          <cell r="B18" t="str">
            <v/>
          </cell>
          <cell r="C18" t="str">
            <v/>
          </cell>
          <cell r="D18" t="str">
            <v>农林水支出</v>
          </cell>
          <cell r="E18">
            <v>12.98</v>
          </cell>
          <cell r="F18">
            <v>0</v>
          </cell>
          <cell r="G18">
            <v>12.98</v>
          </cell>
          <cell r="H18">
            <v>0</v>
          </cell>
          <cell r="I18">
            <v>0</v>
          </cell>
          <cell r="J18">
            <v>0</v>
          </cell>
        </row>
        <row r="19">
          <cell r="A19" t="str">
            <v>21305</v>
          </cell>
          <cell r="B19" t="str">
            <v/>
          </cell>
          <cell r="C19" t="str">
            <v/>
          </cell>
          <cell r="D19" t="str">
            <v>扶贫</v>
          </cell>
          <cell r="E19">
            <v>12.98</v>
          </cell>
          <cell r="F19">
            <v>0</v>
          </cell>
          <cell r="G19">
            <v>12.98</v>
          </cell>
          <cell r="H19">
            <v>0</v>
          </cell>
          <cell r="I19">
            <v>0</v>
          </cell>
          <cell r="J19">
            <v>0</v>
          </cell>
        </row>
        <row r="20">
          <cell r="A20" t="str">
            <v>2130599</v>
          </cell>
          <cell r="B20" t="str">
            <v/>
          </cell>
          <cell r="C20" t="str">
            <v/>
          </cell>
          <cell r="D20" t="str">
            <v>  其他扶贫支出</v>
          </cell>
          <cell r="E20">
            <v>12.98</v>
          </cell>
          <cell r="F20">
            <v>0</v>
          </cell>
          <cell r="G20">
            <v>12.98</v>
          </cell>
          <cell r="H20">
            <v>0</v>
          </cell>
          <cell r="I20">
            <v>0</v>
          </cell>
          <cell r="J20">
            <v>0</v>
          </cell>
        </row>
        <row r="21">
          <cell r="A21" t="str">
            <v>221</v>
          </cell>
          <cell r="B21" t="str">
            <v/>
          </cell>
          <cell r="C21" t="str">
            <v/>
          </cell>
          <cell r="D21" t="str">
            <v>住房保障支出</v>
          </cell>
          <cell r="E21">
            <v>9.44</v>
          </cell>
          <cell r="F21">
            <v>9.44</v>
          </cell>
          <cell r="G21">
            <v>0</v>
          </cell>
          <cell r="H21">
            <v>0</v>
          </cell>
          <cell r="I21">
            <v>0</v>
          </cell>
          <cell r="J21">
            <v>0</v>
          </cell>
        </row>
        <row r="22">
          <cell r="A22" t="str">
            <v>22102</v>
          </cell>
          <cell r="B22" t="str">
            <v/>
          </cell>
          <cell r="C22" t="str">
            <v/>
          </cell>
          <cell r="D22" t="str">
            <v>住房改革支出</v>
          </cell>
          <cell r="E22">
            <v>9.44</v>
          </cell>
          <cell r="F22">
            <v>9.44</v>
          </cell>
          <cell r="G22">
            <v>0</v>
          </cell>
          <cell r="H22">
            <v>0</v>
          </cell>
          <cell r="I22">
            <v>0</v>
          </cell>
          <cell r="J22">
            <v>0</v>
          </cell>
        </row>
        <row r="23">
          <cell r="A23" t="str">
            <v>2210201</v>
          </cell>
          <cell r="B23" t="str">
            <v/>
          </cell>
          <cell r="C23" t="str">
            <v/>
          </cell>
          <cell r="D23" t="str">
            <v>  住房公积金</v>
          </cell>
          <cell r="E23">
            <v>9.44</v>
          </cell>
          <cell r="F23">
            <v>9.44</v>
          </cell>
          <cell r="G23">
            <v>0</v>
          </cell>
          <cell r="H23">
            <v>0</v>
          </cell>
          <cell r="I23">
            <v>0</v>
          </cell>
          <cell r="J23">
            <v>0</v>
          </cell>
        </row>
        <row r="24">
          <cell r="A24" t="str">
            <v>229</v>
          </cell>
          <cell r="B24" t="str">
            <v/>
          </cell>
          <cell r="C24" t="str">
            <v/>
          </cell>
          <cell r="D24" t="str">
            <v>其他支出</v>
          </cell>
          <cell r="E24">
            <v>19.49</v>
          </cell>
          <cell r="F24">
            <v>0</v>
          </cell>
          <cell r="G24">
            <v>19.49</v>
          </cell>
          <cell r="H24">
            <v>0</v>
          </cell>
          <cell r="I24">
            <v>0</v>
          </cell>
          <cell r="J24">
            <v>0</v>
          </cell>
        </row>
        <row r="25">
          <cell r="A25" t="str">
            <v>22960</v>
          </cell>
          <cell r="B25" t="str">
            <v/>
          </cell>
          <cell r="C25" t="str">
            <v/>
          </cell>
          <cell r="D25" t="str">
            <v>彩票公益金安排的支出</v>
          </cell>
          <cell r="E25">
            <v>19.49</v>
          </cell>
          <cell r="F25">
            <v>0</v>
          </cell>
          <cell r="G25">
            <v>19.49</v>
          </cell>
          <cell r="H25">
            <v>0</v>
          </cell>
          <cell r="I25">
            <v>0</v>
          </cell>
          <cell r="J25">
            <v>0</v>
          </cell>
        </row>
        <row r="26">
          <cell r="A26" t="str">
            <v>2296006</v>
          </cell>
          <cell r="B26" t="str">
            <v/>
          </cell>
          <cell r="C26" t="str">
            <v/>
          </cell>
          <cell r="D26" t="str">
            <v>  用于残疾人事业的彩票公益金支出</v>
          </cell>
          <cell r="E26">
            <v>19.49</v>
          </cell>
          <cell r="F26">
            <v>0</v>
          </cell>
          <cell r="G26">
            <v>19.49</v>
          </cell>
          <cell r="H26">
            <v>0</v>
          </cell>
          <cell r="I26">
            <v>0</v>
          </cell>
          <cell r="J26">
            <v>0</v>
          </cell>
        </row>
        <row r="28">
          <cell r="F28" t="str">
            <v>— 4.%d —</v>
          </cell>
        </row>
      </sheetData>
      <sheetData sheetId="5"/>
      <sheetData sheetId="6"/>
      <sheetData sheetId="7"/>
      <sheetData sheetId="8"/>
      <sheetData sheetId="9"/>
      <sheetData sheetId="10">
        <row r="9">
          <cell r="K9">
            <v>696.18</v>
          </cell>
          <cell r="L9">
            <v>137.07</v>
          </cell>
        </row>
        <row r="9">
          <cell r="O9">
            <v>559.11</v>
          </cell>
        </row>
        <row r="10">
          <cell r="A10" t="str">
            <v>208</v>
          </cell>
          <cell r="B10" t="str">
            <v/>
          </cell>
          <cell r="C10" t="str">
            <v/>
          </cell>
          <cell r="D10" t="str">
            <v>社会保障和就业支出</v>
          </cell>
          <cell r="E10">
            <v>0</v>
          </cell>
          <cell r="F10">
            <v>0</v>
          </cell>
          <cell r="G10">
            <v>0</v>
          </cell>
          <cell r="H10">
            <v>730.4</v>
          </cell>
          <cell r="I10">
            <v>127.63</v>
          </cell>
          <cell r="J10">
            <v>602.77</v>
          </cell>
          <cell r="K10">
            <v>673.76</v>
          </cell>
          <cell r="L10">
            <v>127.63</v>
          </cell>
          <cell r="M10">
            <v>100.88</v>
          </cell>
          <cell r="N10">
            <v>26.75</v>
          </cell>
          <cell r="O10">
            <v>546.13</v>
          </cell>
          <cell r="P10">
            <v>56.64</v>
          </cell>
          <cell r="Q10">
            <v>0</v>
          </cell>
          <cell r="R10">
            <v>56.64</v>
          </cell>
          <cell r="S10">
            <v>0</v>
          </cell>
          <cell r="T10">
            <v>56.64</v>
          </cell>
        </row>
        <row r="11">
          <cell r="A11" t="str">
            <v>20811</v>
          </cell>
          <cell r="B11" t="str">
            <v/>
          </cell>
          <cell r="C11" t="str">
            <v/>
          </cell>
          <cell r="D11" t="str">
            <v>残疾人事业</v>
          </cell>
          <cell r="E11">
            <v>0</v>
          </cell>
          <cell r="F11">
            <v>0</v>
          </cell>
          <cell r="G11">
            <v>0</v>
          </cell>
          <cell r="H11">
            <v>730.4</v>
          </cell>
          <cell r="I11">
            <v>127.63</v>
          </cell>
          <cell r="J11">
            <v>602.77</v>
          </cell>
          <cell r="K11">
            <v>673.76</v>
          </cell>
          <cell r="L11">
            <v>127.63</v>
          </cell>
          <cell r="M11">
            <v>100.88</v>
          </cell>
          <cell r="N11">
            <v>26.75</v>
          </cell>
          <cell r="O11">
            <v>546.13</v>
          </cell>
          <cell r="P11">
            <v>56.64</v>
          </cell>
          <cell r="Q11">
            <v>0</v>
          </cell>
          <cell r="R11">
            <v>56.64</v>
          </cell>
          <cell r="S11">
            <v>0</v>
          </cell>
          <cell r="T11">
            <v>56.64</v>
          </cell>
        </row>
        <row r="12">
          <cell r="A12" t="str">
            <v>2081101</v>
          </cell>
          <cell r="B12" t="str">
            <v/>
          </cell>
          <cell r="C12" t="str">
            <v/>
          </cell>
          <cell r="D12" t="str">
            <v>  行政运行</v>
          </cell>
          <cell r="E12">
            <v>0</v>
          </cell>
          <cell r="F12">
            <v>0</v>
          </cell>
          <cell r="G12">
            <v>0</v>
          </cell>
          <cell r="H12">
            <v>127.63</v>
          </cell>
          <cell r="I12">
            <v>127.63</v>
          </cell>
          <cell r="J12">
            <v>0</v>
          </cell>
          <cell r="K12">
            <v>127.63</v>
          </cell>
          <cell r="L12">
            <v>127.63</v>
          </cell>
          <cell r="M12">
            <v>100.88</v>
          </cell>
          <cell r="N12">
            <v>26.75</v>
          </cell>
          <cell r="O12">
            <v>0</v>
          </cell>
          <cell r="P12">
            <v>0</v>
          </cell>
          <cell r="Q12">
            <v>0</v>
          </cell>
          <cell r="R12">
            <v>0</v>
          </cell>
          <cell r="S12">
            <v>0</v>
          </cell>
          <cell r="T12">
            <v>0</v>
          </cell>
        </row>
        <row r="13">
          <cell r="A13" t="str">
            <v>2081102</v>
          </cell>
          <cell r="B13" t="str">
            <v/>
          </cell>
          <cell r="C13" t="str">
            <v/>
          </cell>
          <cell r="D13" t="str">
            <v>  一般行政管理事务</v>
          </cell>
          <cell r="E13">
            <v>0</v>
          </cell>
          <cell r="F13">
            <v>0</v>
          </cell>
          <cell r="G13">
            <v>0</v>
          </cell>
          <cell r="H13">
            <v>57.67</v>
          </cell>
          <cell r="I13">
            <v>0</v>
          </cell>
          <cell r="J13">
            <v>57.67</v>
          </cell>
          <cell r="K13">
            <v>57.67</v>
          </cell>
          <cell r="L13">
            <v>0</v>
          </cell>
          <cell r="M13">
            <v>0</v>
          </cell>
          <cell r="N13">
            <v>0</v>
          </cell>
          <cell r="O13">
            <v>57.67</v>
          </cell>
          <cell r="P13">
            <v>0</v>
          </cell>
          <cell r="Q13">
            <v>0</v>
          </cell>
          <cell r="R13">
            <v>0</v>
          </cell>
          <cell r="S13">
            <v>0</v>
          </cell>
          <cell r="T13">
            <v>0</v>
          </cell>
        </row>
        <row r="14">
          <cell r="A14" t="str">
            <v>2081104</v>
          </cell>
          <cell r="B14" t="str">
            <v/>
          </cell>
          <cell r="C14" t="str">
            <v/>
          </cell>
          <cell r="D14" t="str">
            <v>  残疾人康复</v>
          </cell>
          <cell r="E14">
            <v>0</v>
          </cell>
          <cell r="F14">
            <v>0</v>
          </cell>
          <cell r="G14">
            <v>0</v>
          </cell>
          <cell r="H14">
            <v>84.79</v>
          </cell>
          <cell r="I14">
            <v>0</v>
          </cell>
          <cell r="J14">
            <v>84.79</v>
          </cell>
          <cell r="K14">
            <v>84.79</v>
          </cell>
          <cell r="L14">
            <v>0</v>
          </cell>
          <cell r="M14">
            <v>0</v>
          </cell>
          <cell r="N14">
            <v>0</v>
          </cell>
          <cell r="O14">
            <v>84.79</v>
          </cell>
          <cell r="P14">
            <v>0</v>
          </cell>
          <cell r="Q14">
            <v>0</v>
          </cell>
          <cell r="R14">
            <v>0</v>
          </cell>
          <cell r="S14">
            <v>0</v>
          </cell>
          <cell r="T14">
            <v>0</v>
          </cell>
        </row>
        <row r="15">
          <cell r="A15" t="str">
            <v>2081105</v>
          </cell>
          <cell r="B15" t="str">
            <v/>
          </cell>
          <cell r="C15" t="str">
            <v/>
          </cell>
          <cell r="D15" t="str">
            <v>  残疾人就业和扶贫</v>
          </cell>
          <cell r="E15">
            <v>0</v>
          </cell>
          <cell r="F15">
            <v>0</v>
          </cell>
          <cell r="G15">
            <v>0</v>
          </cell>
          <cell r="H15">
            <v>159.67</v>
          </cell>
          <cell r="I15">
            <v>0</v>
          </cell>
          <cell r="J15">
            <v>159.67</v>
          </cell>
          <cell r="K15">
            <v>159.67</v>
          </cell>
          <cell r="L15">
            <v>0</v>
          </cell>
          <cell r="M15">
            <v>0</v>
          </cell>
          <cell r="N15">
            <v>0</v>
          </cell>
          <cell r="O15">
            <v>159.67</v>
          </cell>
          <cell r="P15">
            <v>0</v>
          </cell>
          <cell r="Q15">
            <v>0</v>
          </cell>
          <cell r="R15">
            <v>0</v>
          </cell>
          <cell r="S15">
            <v>0</v>
          </cell>
          <cell r="T15">
            <v>0</v>
          </cell>
        </row>
        <row r="16">
          <cell r="A16" t="str">
            <v>2081106</v>
          </cell>
          <cell r="B16" t="str">
            <v/>
          </cell>
          <cell r="C16" t="str">
            <v/>
          </cell>
          <cell r="D16" t="str">
            <v>  残疾人体育</v>
          </cell>
          <cell r="E16">
            <v>0</v>
          </cell>
          <cell r="F16">
            <v>0</v>
          </cell>
          <cell r="G16">
            <v>0</v>
          </cell>
          <cell r="H16">
            <v>5.87</v>
          </cell>
          <cell r="I16">
            <v>0</v>
          </cell>
          <cell r="J16">
            <v>5.87</v>
          </cell>
          <cell r="K16">
            <v>5.87</v>
          </cell>
          <cell r="L16">
            <v>0</v>
          </cell>
          <cell r="M16">
            <v>0</v>
          </cell>
          <cell r="N16">
            <v>0</v>
          </cell>
          <cell r="O16">
            <v>5.87</v>
          </cell>
          <cell r="P16">
            <v>0</v>
          </cell>
          <cell r="Q16">
            <v>0</v>
          </cell>
          <cell r="R16">
            <v>0</v>
          </cell>
          <cell r="S16">
            <v>0</v>
          </cell>
          <cell r="T16">
            <v>0</v>
          </cell>
        </row>
        <row r="17">
          <cell r="A17" t="str">
            <v>2081199</v>
          </cell>
          <cell r="B17" t="str">
            <v/>
          </cell>
          <cell r="C17" t="str">
            <v/>
          </cell>
          <cell r="D17" t="str">
            <v>  其他残疾人事业支出</v>
          </cell>
          <cell r="E17">
            <v>0</v>
          </cell>
          <cell r="F17">
            <v>0</v>
          </cell>
          <cell r="G17">
            <v>0</v>
          </cell>
          <cell r="H17">
            <v>294.77</v>
          </cell>
          <cell r="I17">
            <v>0</v>
          </cell>
          <cell r="J17">
            <v>294.77</v>
          </cell>
          <cell r="K17">
            <v>238.13</v>
          </cell>
          <cell r="L17">
            <v>0</v>
          </cell>
          <cell r="M17">
            <v>0</v>
          </cell>
          <cell r="N17">
            <v>0</v>
          </cell>
          <cell r="O17">
            <v>238.13</v>
          </cell>
          <cell r="P17">
            <v>56.64</v>
          </cell>
          <cell r="Q17">
            <v>0</v>
          </cell>
          <cell r="R17">
            <v>56.64</v>
          </cell>
          <cell r="S17">
            <v>0</v>
          </cell>
          <cell r="T17">
            <v>56.64</v>
          </cell>
        </row>
        <row r="18">
          <cell r="A18" t="str">
            <v>213</v>
          </cell>
          <cell r="B18" t="str">
            <v/>
          </cell>
          <cell r="C18" t="str">
            <v/>
          </cell>
          <cell r="D18" t="str">
            <v>农林水支出</v>
          </cell>
          <cell r="E18">
            <v>0</v>
          </cell>
          <cell r="F18">
            <v>0</v>
          </cell>
          <cell r="G18">
            <v>0</v>
          </cell>
          <cell r="H18">
            <v>12.98</v>
          </cell>
          <cell r="I18">
            <v>0</v>
          </cell>
          <cell r="J18">
            <v>12.98</v>
          </cell>
          <cell r="K18">
            <v>12.98</v>
          </cell>
          <cell r="L18">
            <v>0</v>
          </cell>
          <cell r="M18">
            <v>0</v>
          </cell>
          <cell r="N18">
            <v>0</v>
          </cell>
          <cell r="O18">
            <v>12.98</v>
          </cell>
          <cell r="P18">
            <v>0</v>
          </cell>
          <cell r="Q18">
            <v>0</v>
          </cell>
          <cell r="R18">
            <v>0</v>
          </cell>
          <cell r="S18">
            <v>0</v>
          </cell>
          <cell r="T18">
            <v>0</v>
          </cell>
        </row>
        <row r="19">
          <cell r="A19" t="str">
            <v>21305</v>
          </cell>
          <cell r="B19" t="str">
            <v/>
          </cell>
          <cell r="C19" t="str">
            <v/>
          </cell>
          <cell r="D19" t="str">
            <v>扶贫</v>
          </cell>
          <cell r="E19">
            <v>0</v>
          </cell>
          <cell r="F19">
            <v>0</v>
          </cell>
          <cell r="G19">
            <v>0</v>
          </cell>
          <cell r="H19">
            <v>12.98</v>
          </cell>
          <cell r="I19">
            <v>0</v>
          </cell>
          <cell r="J19">
            <v>12.98</v>
          </cell>
          <cell r="K19">
            <v>12.98</v>
          </cell>
          <cell r="L19">
            <v>0</v>
          </cell>
          <cell r="M19">
            <v>0</v>
          </cell>
          <cell r="N19">
            <v>0</v>
          </cell>
          <cell r="O19">
            <v>12.98</v>
          </cell>
          <cell r="P19">
            <v>0</v>
          </cell>
          <cell r="Q19">
            <v>0</v>
          </cell>
          <cell r="R19">
            <v>0</v>
          </cell>
          <cell r="S19">
            <v>0</v>
          </cell>
          <cell r="T19">
            <v>0</v>
          </cell>
        </row>
        <row r="20">
          <cell r="A20" t="str">
            <v>2130599</v>
          </cell>
          <cell r="B20" t="str">
            <v/>
          </cell>
          <cell r="C20" t="str">
            <v/>
          </cell>
          <cell r="D20" t="str">
            <v>  其他扶贫支出</v>
          </cell>
          <cell r="E20">
            <v>0</v>
          </cell>
          <cell r="F20">
            <v>0</v>
          </cell>
          <cell r="G20">
            <v>0</v>
          </cell>
          <cell r="H20">
            <v>12.98</v>
          </cell>
          <cell r="I20">
            <v>0</v>
          </cell>
          <cell r="J20">
            <v>12.98</v>
          </cell>
          <cell r="K20">
            <v>12.98</v>
          </cell>
          <cell r="L20">
            <v>0</v>
          </cell>
          <cell r="M20">
            <v>0</v>
          </cell>
          <cell r="N20">
            <v>0</v>
          </cell>
          <cell r="O20">
            <v>12.98</v>
          </cell>
          <cell r="P20">
            <v>0</v>
          </cell>
          <cell r="Q20">
            <v>0</v>
          </cell>
          <cell r="R20">
            <v>0</v>
          </cell>
          <cell r="S20">
            <v>0</v>
          </cell>
          <cell r="T20">
            <v>0</v>
          </cell>
        </row>
        <row r="21">
          <cell r="A21" t="str">
            <v>221</v>
          </cell>
          <cell r="B21" t="str">
            <v/>
          </cell>
          <cell r="C21" t="str">
            <v/>
          </cell>
          <cell r="D21" t="str">
            <v>住房保障支出</v>
          </cell>
          <cell r="E21">
            <v>0</v>
          </cell>
          <cell r="F21">
            <v>0</v>
          </cell>
          <cell r="G21">
            <v>0</v>
          </cell>
          <cell r="H21">
            <v>9.44</v>
          </cell>
          <cell r="I21">
            <v>9.44</v>
          </cell>
          <cell r="J21">
            <v>0</v>
          </cell>
          <cell r="K21">
            <v>9.44</v>
          </cell>
          <cell r="L21">
            <v>9.44</v>
          </cell>
          <cell r="M21">
            <v>9.44</v>
          </cell>
          <cell r="N21">
            <v>0</v>
          </cell>
          <cell r="O21">
            <v>0</v>
          </cell>
          <cell r="P21">
            <v>0</v>
          </cell>
          <cell r="Q21">
            <v>0</v>
          </cell>
          <cell r="R21">
            <v>0</v>
          </cell>
          <cell r="S21">
            <v>0</v>
          </cell>
          <cell r="T21">
            <v>0</v>
          </cell>
        </row>
        <row r="22">
          <cell r="A22" t="str">
            <v>22102</v>
          </cell>
          <cell r="B22" t="str">
            <v/>
          </cell>
          <cell r="C22" t="str">
            <v/>
          </cell>
          <cell r="D22" t="str">
            <v>住房改革支出</v>
          </cell>
          <cell r="E22">
            <v>0</v>
          </cell>
          <cell r="F22">
            <v>0</v>
          </cell>
          <cell r="G22">
            <v>0</v>
          </cell>
          <cell r="H22">
            <v>9.44</v>
          </cell>
          <cell r="I22">
            <v>9.44</v>
          </cell>
          <cell r="J22">
            <v>0</v>
          </cell>
          <cell r="K22">
            <v>9.44</v>
          </cell>
          <cell r="L22">
            <v>9.44</v>
          </cell>
          <cell r="M22">
            <v>9.44</v>
          </cell>
          <cell r="N22">
            <v>0</v>
          </cell>
          <cell r="O22">
            <v>0</v>
          </cell>
          <cell r="P22">
            <v>0</v>
          </cell>
          <cell r="Q22">
            <v>0</v>
          </cell>
          <cell r="R22">
            <v>0</v>
          </cell>
          <cell r="S22">
            <v>0</v>
          </cell>
          <cell r="T22">
            <v>0</v>
          </cell>
        </row>
        <row r="23">
          <cell r="A23" t="str">
            <v>2210201</v>
          </cell>
          <cell r="B23" t="str">
            <v/>
          </cell>
          <cell r="C23" t="str">
            <v/>
          </cell>
          <cell r="D23" t="str">
            <v>  住房公积金</v>
          </cell>
          <cell r="E23">
            <v>0</v>
          </cell>
          <cell r="F23">
            <v>0</v>
          </cell>
          <cell r="G23">
            <v>0</v>
          </cell>
          <cell r="H23">
            <v>9.44</v>
          </cell>
          <cell r="I23">
            <v>9.44</v>
          </cell>
          <cell r="J23">
            <v>0</v>
          </cell>
          <cell r="K23">
            <v>9.44</v>
          </cell>
          <cell r="L23">
            <v>9.44</v>
          </cell>
          <cell r="M23">
            <v>9.44</v>
          </cell>
          <cell r="N23">
            <v>0</v>
          </cell>
          <cell r="O23">
            <v>0</v>
          </cell>
          <cell r="P23">
            <v>0</v>
          </cell>
          <cell r="Q23">
            <v>0</v>
          </cell>
          <cell r="R23">
            <v>0</v>
          </cell>
          <cell r="S23">
            <v>0</v>
          </cell>
          <cell r="T23">
            <v>0</v>
          </cell>
        </row>
        <row r="25">
          <cell r="K25" t="str">
            <v>— 11.%d —</v>
          </cell>
        </row>
      </sheetData>
      <sheetData sheetId="11"/>
      <sheetData sheetId="12">
        <row r="9">
          <cell r="E9">
            <v>137.07</v>
          </cell>
          <cell r="F9">
            <v>110.32</v>
          </cell>
          <cell r="G9">
            <v>39.89</v>
          </cell>
          <cell r="H9">
            <v>33.14</v>
          </cell>
          <cell r="I9">
            <v>8.09</v>
          </cell>
          <cell r="J9">
            <v>4.91</v>
          </cell>
          <cell r="K9">
            <v>0</v>
          </cell>
          <cell r="L9">
            <v>10.19</v>
          </cell>
          <cell r="M9">
            <v>0</v>
          </cell>
          <cell r="N9">
            <v>4.46</v>
          </cell>
          <cell r="O9">
            <v>0</v>
          </cell>
          <cell r="P9">
            <v>0.19</v>
          </cell>
          <cell r="Q9">
            <v>9.44</v>
          </cell>
          <cell r="R9">
            <v>0</v>
          </cell>
          <cell r="S9">
            <v>0</v>
          </cell>
          <cell r="T9">
            <v>26.75</v>
          </cell>
          <cell r="U9">
            <v>2.19</v>
          </cell>
          <cell r="V9">
            <v>0.12</v>
          </cell>
          <cell r="W9">
            <v>0</v>
          </cell>
          <cell r="X9">
            <v>0</v>
          </cell>
          <cell r="Y9">
            <v>0.37</v>
          </cell>
          <cell r="Z9">
            <v>0.92</v>
          </cell>
          <cell r="AA9">
            <v>0.82</v>
          </cell>
          <cell r="AB9">
            <v>0</v>
          </cell>
          <cell r="AC9">
            <v>0</v>
          </cell>
          <cell r="AD9">
            <v>4.81</v>
          </cell>
          <cell r="AE9">
            <v>0</v>
          </cell>
          <cell r="AF9">
            <v>0.93</v>
          </cell>
          <cell r="AG9">
            <v>0</v>
          </cell>
          <cell r="AH9">
            <v>0</v>
          </cell>
          <cell r="AI9">
            <v>0</v>
          </cell>
          <cell r="AJ9">
            <v>3.54</v>
          </cell>
          <cell r="AK9">
            <v>0</v>
          </cell>
          <cell r="AL9">
            <v>0</v>
          </cell>
          <cell r="AM9">
            <v>0</v>
          </cell>
          <cell r="AN9">
            <v>1.49</v>
          </cell>
          <cell r="AO9">
            <v>0</v>
          </cell>
          <cell r="AP9">
            <v>11.56</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row>
        <row r="9">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v>0</v>
          </cell>
        </row>
        <row r="9">
          <cell r="H9">
            <v>19.49</v>
          </cell>
        </row>
        <row r="9">
          <cell r="K9">
            <v>19.49</v>
          </cell>
          <cell r="L9">
            <v>0</v>
          </cell>
        </row>
        <row r="9">
          <cell r="O9">
            <v>19.49</v>
          </cell>
          <cell r="P9">
            <v>0</v>
          </cell>
        </row>
        <row r="10">
          <cell r="A10" t="str">
            <v>229</v>
          </cell>
          <cell r="B10" t="str">
            <v/>
          </cell>
          <cell r="C10" t="str">
            <v/>
          </cell>
          <cell r="D10" t="str">
            <v>其他支出</v>
          </cell>
          <cell r="E10">
            <v>0</v>
          </cell>
          <cell r="F10">
            <v>0</v>
          </cell>
          <cell r="G10">
            <v>0</v>
          </cell>
          <cell r="H10">
            <v>19.49</v>
          </cell>
          <cell r="I10">
            <v>0</v>
          </cell>
          <cell r="J10">
            <v>19.49</v>
          </cell>
          <cell r="K10">
            <v>19.49</v>
          </cell>
          <cell r="L10">
            <v>0</v>
          </cell>
          <cell r="M10">
            <v>0</v>
          </cell>
          <cell r="N10">
            <v>0</v>
          </cell>
          <cell r="O10">
            <v>19.49</v>
          </cell>
          <cell r="P10">
            <v>0</v>
          </cell>
          <cell r="Q10">
            <v>0</v>
          </cell>
          <cell r="R10">
            <v>0</v>
          </cell>
          <cell r="S10">
            <v>0</v>
          </cell>
          <cell r="T10">
            <v>0</v>
          </cell>
        </row>
        <row r="11">
          <cell r="A11" t="str">
            <v>22960</v>
          </cell>
          <cell r="B11" t="str">
            <v/>
          </cell>
          <cell r="C11" t="str">
            <v/>
          </cell>
          <cell r="D11" t="str">
            <v>彩票公益金安排的支出</v>
          </cell>
          <cell r="E11">
            <v>0</v>
          </cell>
          <cell r="F11">
            <v>0</v>
          </cell>
          <cell r="G11">
            <v>0</v>
          </cell>
          <cell r="H11">
            <v>19.49</v>
          </cell>
          <cell r="I11">
            <v>0</v>
          </cell>
          <cell r="J11">
            <v>19.49</v>
          </cell>
          <cell r="K11">
            <v>19.49</v>
          </cell>
          <cell r="L11">
            <v>0</v>
          </cell>
          <cell r="M11">
            <v>0</v>
          </cell>
          <cell r="N11">
            <v>0</v>
          </cell>
          <cell r="O11">
            <v>19.49</v>
          </cell>
          <cell r="P11">
            <v>0</v>
          </cell>
          <cell r="Q11">
            <v>0</v>
          </cell>
          <cell r="R11">
            <v>0</v>
          </cell>
          <cell r="S11">
            <v>0</v>
          </cell>
          <cell r="T11">
            <v>0</v>
          </cell>
        </row>
        <row r="12">
          <cell r="A12" t="str">
            <v>2296006</v>
          </cell>
          <cell r="B12" t="str">
            <v/>
          </cell>
          <cell r="C12" t="str">
            <v/>
          </cell>
          <cell r="D12" t="str">
            <v>  用于残疾人事业的彩票公益金支出</v>
          </cell>
          <cell r="E12">
            <v>0</v>
          </cell>
          <cell r="F12">
            <v>0</v>
          </cell>
          <cell r="G12">
            <v>0</v>
          </cell>
          <cell r="H12">
            <v>19.49</v>
          </cell>
          <cell r="I12">
            <v>0</v>
          </cell>
          <cell r="J12">
            <v>19.49</v>
          </cell>
          <cell r="K12">
            <v>19.49</v>
          </cell>
          <cell r="L12">
            <v>0</v>
          </cell>
          <cell r="M12">
            <v>0</v>
          </cell>
          <cell r="N12">
            <v>0</v>
          </cell>
          <cell r="O12">
            <v>19.49</v>
          </cell>
          <cell r="P12">
            <v>0</v>
          </cell>
          <cell r="Q12">
            <v>0</v>
          </cell>
          <cell r="R12">
            <v>0</v>
          </cell>
          <cell r="S12">
            <v>0</v>
          </cell>
          <cell r="T12">
            <v>0</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15.%d —</v>
          </cell>
        </row>
      </sheetData>
      <sheetData sheetId="15"/>
      <sheetData sheetId="16"/>
      <sheetData sheetId="17"/>
      <sheetData sheetId="18"/>
      <sheetData sheetId="19"/>
      <sheetData sheetId="20">
        <row r="7">
          <cell r="D7">
            <v>7.67</v>
          </cell>
        </row>
        <row r="8">
          <cell r="D8">
            <v>0</v>
          </cell>
        </row>
        <row r="9">
          <cell r="D9">
            <v>0</v>
          </cell>
        </row>
        <row r="10">
          <cell r="D10">
            <v>0</v>
          </cell>
        </row>
        <row r="11">
          <cell r="D11">
            <v>0</v>
          </cell>
        </row>
        <row r="12">
          <cell r="D12">
            <v>7.67</v>
          </cell>
        </row>
        <row r="13">
          <cell r="D13">
            <v>7.67</v>
          </cell>
        </row>
        <row r="14">
          <cell r="D14">
            <v>0</v>
          </cell>
        </row>
        <row r="15">
          <cell r="D15">
            <v>0</v>
          </cell>
        </row>
        <row r="16">
          <cell r="D16" t="str">
            <v>—</v>
          </cell>
        </row>
        <row r="17">
          <cell r="D17">
            <v>0</v>
          </cell>
        </row>
        <row r="18">
          <cell r="D18">
            <v>0</v>
          </cell>
        </row>
        <row r="19">
          <cell r="D19">
            <v>0</v>
          </cell>
        </row>
        <row r="20">
          <cell r="D20">
            <v>0</v>
          </cell>
        </row>
        <row r="21">
          <cell r="D21">
            <v>180</v>
          </cell>
        </row>
        <row r="22">
          <cell r="D22">
            <v>0</v>
          </cell>
        </row>
        <row r="23">
          <cell r="D23">
            <v>2000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opLeftCell="A4" workbookViewId="0">
      <selection activeCell="H14" sqref="H14"/>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0833333333333" style="223" customWidth="1"/>
    <col min="8" max="8" width="9" style="223"/>
    <col min="9" max="16384"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沅江市残疾人联合会</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7"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85725</xdr:colOff>
                    <xdr:row>6</xdr:row>
                    <xdr:rowOff>76200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workbookViewId="0">
      <selection activeCell="A1" sqref="A1:F1"/>
    </sheetView>
  </sheetViews>
  <sheetFormatPr defaultColWidth="9" defaultRowHeight="14.25" outlineLevelCol="5"/>
  <cols>
    <col min="1" max="1" width="36.5833333333333" style="5" customWidth="1"/>
    <col min="2" max="2" width="4" style="5" customWidth="1"/>
    <col min="3" max="3" width="16.0833333333333" style="5" customWidth="1"/>
    <col min="4" max="4" width="40.8333333333333" style="5" customWidth="1"/>
    <col min="5" max="5" width="5.33333333333333" style="210" customWidth="1"/>
    <col min="6" max="6" width="15.5833333333333"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部门：沅江市残疾人联合会</v>
      </c>
      <c r="B3" s="213" t="str">
        <f>"部门"&amp;MID('[1]Z01 收入支出决算总表(财决01表)'!$A$3,5,LEN('[1]Z01 收入支出决算总表(财决01表)'!$A$3)-8)</f>
        <v>部门：沅江市残疾</v>
      </c>
      <c r="C3" s="213" t="str">
        <f>"部门"&amp;MID('[1]Z01 收入支出决算总表(财决01表)'!$A$3,5,30)</f>
        <v>部门：沅江市残疾人联合会</v>
      </c>
      <c r="D3" s="127"/>
      <c r="E3" s="211"/>
      <c r="F3" s="27" t="s">
        <v>6</v>
      </c>
    </row>
    <row r="4" s="45" customFormat="1" ht="22" customHeight="1" spans="1:6">
      <c r="A4" s="238" t="s">
        <v>7</v>
      </c>
      <c r="B4" s="128"/>
      <c r="C4" s="128"/>
      <c r="D4" s="238" t="s">
        <v>8</v>
      </c>
      <c r="E4" s="128"/>
      <c r="F4" s="128"/>
    </row>
    <row r="5" s="45" customFormat="1" ht="22" customHeight="1" spans="1:6">
      <c r="A5" s="238" t="s">
        <v>9</v>
      </c>
      <c r="B5" s="239" t="s">
        <v>10</v>
      </c>
      <c r="C5" s="128" t="s">
        <v>11</v>
      </c>
      <c r="D5" s="238" t="s">
        <v>9</v>
      </c>
      <c r="E5" s="240" t="s">
        <v>10</v>
      </c>
      <c r="F5" s="128" t="s">
        <v>11</v>
      </c>
    </row>
    <row r="6" s="45" customFormat="1" ht="13" customHeight="1" spans="1:6">
      <c r="A6" s="238" t="s">
        <v>12</v>
      </c>
      <c r="B6" s="128"/>
      <c r="C6" s="238" t="s">
        <v>13</v>
      </c>
      <c r="D6" s="238" t="s">
        <v>12</v>
      </c>
      <c r="E6" s="215"/>
      <c r="F6" s="238" t="s">
        <v>14</v>
      </c>
    </row>
    <row r="7" s="45" customFormat="1" ht="13" customHeight="1" spans="1:6">
      <c r="A7" s="132" t="s">
        <v>15</v>
      </c>
      <c r="B7" s="239" t="s">
        <v>13</v>
      </c>
      <c r="C7" s="138">
        <f>'[1]Z01 收入支出决算总表(财决01表)'!$E7</f>
        <v>752.81</v>
      </c>
      <c r="D7" s="135" t="str">
        <f t="array" ref="D7">INDEX('[1]Z01 收入支出决算总表(财决01表)'!F$1:F$65536,SMALL(IF('[1]Z01 收入支出决算总表(财决01表)'!$J$7:$J$29&gt;0,ROW($7:$29),4^8),ROW('[1]Z01 收入支出决算总表(财决01表)'!F1)))&amp;""</f>
        <v>八、社会保障和就业支出</v>
      </c>
      <c r="E7" s="216">
        <v>28</v>
      </c>
      <c r="F7" s="138">
        <f>IF(ISERROR(VLOOKUP(D7,'[1]Z01 收入支出决算总表(财决01表)'!F$7:J$29,5,FALSE)),"",VLOOKUP(D7,'[1]Z01 收入支出决算总表(财决01表)'!F$7:J$29,5,FALSE))</f>
        <v>673.76</v>
      </c>
    </row>
    <row r="8" s="45" customFormat="1" ht="13" customHeight="1" spans="1:6">
      <c r="A8" s="135" t="s">
        <v>16</v>
      </c>
      <c r="B8" s="239" t="s">
        <v>14</v>
      </c>
      <c r="C8" s="138">
        <f>'[1]Z01 收入支出决算总表(财决01表)'!$E8</f>
        <v>19.49</v>
      </c>
      <c r="D8" s="135" t="str">
        <f t="array" ref="D8">INDEX('[1]Z01 收入支出决算总表(财决01表)'!F$1:F$65536,SMALL(IF('[1]Z01 收入支出决算总表(财决01表)'!$J$7:$J$29&gt;0,ROW($7:$29),4^8),ROW('[1]Z01 收入支出决算总表(财决01表)'!F2)))&amp;""</f>
        <v>十二、农林水支出</v>
      </c>
      <c r="E8" s="216">
        <v>29</v>
      </c>
      <c r="F8" s="138">
        <f>IF(ISERROR(VLOOKUP(D8,'[1]Z01 收入支出决算总表(财决01表)'!F$7:J$29,5,FALSE)),"",VLOOKUP(D8,'[1]Z01 收入支出决算总表(财决01表)'!F$7:J$29,5,FALSE))</f>
        <v>12.98</v>
      </c>
    </row>
    <row r="9" s="45" customFormat="1" ht="13" customHeight="1" spans="1:6">
      <c r="A9" s="135" t="s">
        <v>17</v>
      </c>
      <c r="B9" s="239" t="s">
        <v>18</v>
      </c>
      <c r="C9" s="138">
        <f>'[1]Z01 收入支出决算总表(财决01表)'!$E9</f>
        <v>0</v>
      </c>
      <c r="D9" s="135" t="str">
        <f t="array" ref="D9">INDEX('[1]Z01 收入支出决算总表(财决01表)'!F$1:F$65536,SMALL(IF('[1]Z01 收入支出决算总表(财决01表)'!$J$7:$J$29&gt;0,ROW($7:$29),4^8),ROW('[1]Z01 收入支出决算总表(财决01表)'!F3)))&amp;""</f>
        <v>十九、住房保障支出</v>
      </c>
      <c r="E9" s="216">
        <v>30</v>
      </c>
      <c r="F9" s="138">
        <f>IF(ISERROR(VLOOKUP(D9,'[1]Z01 收入支出决算总表(财决01表)'!F$7:J$29,5,FALSE)),"",VLOOKUP(D9,'[1]Z01 收入支出决算总表(财决01表)'!F$7:J$29,5,FALSE))</f>
        <v>9.44</v>
      </c>
    </row>
    <row r="10" s="45" customFormat="1" ht="13" customHeight="1" spans="1:6">
      <c r="A10" s="135" t="s">
        <v>19</v>
      </c>
      <c r="B10" s="239" t="s">
        <v>20</v>
      </c>
      <c r="C10" s="138">
        <f>'[1]Z01 收入支出决算总表(财决01表)'!$E10</f>
        <v>0</v>
      </c>
      <c r="D10" s="135" t="str">
        <f t="array" ref="D10">INDEX('[1]Z01 收入支出决算总表(财决01表)'!F$1:F$65536,SMALL(IF('[1]Z01 收入支出决算总表(财决01表)'!$J$7:$J$29&gt;0,ROW($7:$29),4^8),ROW('[1]Z01 收入支出决算总表(财决01表)'!F4)))&amp;""</f>
        <v>二十二、其他支出</v>
      </c>
      <c r="E10" s="216">
        <v>31</v>
      </c>
      <c r="F10" s="138">
        <f>IF(ISERROR(VLOOKUP(D10,'[1]Z01 收入支出决算总表(财决01表)'!F$7:J$29,5,FALSE)),"",VLOOKUP(D10,'[1]Z01 收入支出决算总表(财决01表)'!F$7:J$29,5,FALSE))</f>
        <v>19.49</v>
      </c>
    </row>
    <row r="11" s="45" customFormat="1" ht="13" customHeight="1" spans="1:6">
      <c r="A11" s="135" t="s">
        <v>21</v>
      </c>
      <c r="B11" s="239" t="s">
        <v>22</v>
      </c>
      <c r="C11" s="138">
        <f>'[1]Z01 收入支出决算总表(财决01表)'!$E11</f>
        <v>0</v>
      </c>
      <c r="D11" s="135" t="str">
        <f t="array" ref="D11">INDEX('[1]Z01 收入支出决算总表(财决01表)'!F$1:F$65536,SMALL(IF('[1]Z01 收入支出决算总表(财决01表)'!$J$7:$J$29&gt;0,ROW($7:$29),4^8),ROW('[1]Z01 收入支出决算总表(财决01表)'!F5)))&amp;""</f>
        <v/>
      </c>
      <c r="E11" s="216">
        <v>32</v>
      </c>
      <c r="F11" s="138" t="str">
        <f>IF(ISERROR(VLOOKUP(D11,'[1]Z01 收入支出决算总表(财决01表)'!F$7:J$29,5,FALSE)),"",VLOOKUP(D11,'[1]Z01 收入支出决算总表(财决01表)'!F$7:J$29,5,FALSE))</f>
        <v/>
      </c>
    </row>
    <row r="12" s="45" customFormat="1" ht="13" customHeight="1" spans="1:6">
      <c r="A12" s="135" t="s">
        <v>23</v>
      </c>
      <c r="B12" s="239" t="s">
        <v>24</v>
      </c>
      <c r="C12" s="138">
        <f>'[1]Z01 收入支出决算总表(财决01表)'!$E12</f>
        <v>0</v>
      </c>
      <c r="D12" s="135" t="str">
        <f t="array" ref="D12">INDEX('[1]Z01 收入支出决算总表(财决01表)'!F$1:F$65536,SMALL(IF('[1]Z01 收入支出决算总表(财决01表)'!$J$7:$J$29&gt;0,ROW($7:$29),4^8),ROW('[1]Z01 收入支出决算总表(财决01表)'!F6)))&amp;""</f>
        <v/>
      </c>
      <c r="E12" s="216">
        <v>33</v>
      </c>
      <c r="F12" s="138" t="str">
        <f>IF(ISERROR(VLOOKUP(D12,'[1]Z01 收入支出决算总表(财决01表)'!F$7:J$29,5,FALSE)),"",VLOOKUP(D12,'[1]Z01 收入支出决算总表(财决01表)'!F$7:J$29,5,FALSE))</f>
        <v/>
      </c>
    </row>
    <row r="13" s="45" customFormat="1" ht="13" customHeight="1" spans="1:6">
      <c r="A13" s="135" t="s">
        <v>25</v>
      </c>
      <c r="B13" s="239" t="s">
        <v>26</v>
      </c>
      <c r="C13" s="138">
        <f>'[1]Z01 收入支出决算总表(财决01表)'!$E13</f>
        <v>0</v>
      </c>
      <c r="D13" s="135" t="str">
        <f t="array" ref="D13">INDEX('[1]Z01 收入支出决算总表(财决01表)'!F$1:F$65536,SMALL(IF('[1]Z01 收入支出决算总表(财决01表)'!$J$7:$J$29&gt;0,ROW($7:$29),4^8),ROW('[1]Z01 收入支出决算总表(财决01表)'!F7)))&amp;""</f>
        <v/>
      </c>
      <c r="E13" s="216">
        <v>34</v>
      </c>
      <c r="F13" s="138" t="str">
        <f>IF(ISERROR(VLOOKUP(D13,'[1]Z01 收入支出决算总表(财决01表)'!F$7:J$29,5,FALSE)),"",VLOOKUP(D13,'[1]Z01 收入支出决算总表(财决01表)'!F$7:J$29,5,FALSE))</f>
        <v/>
      </c>
    </row>
    <row r="14" s="45" customFormat="1" ht="13" customHeight="1" spans="1:6">
      <c r="A14" s="135"/>
      <c r="B14" s="239" t="s">
        <v>27</v>
      </c>
      <c r="C14" s="217"/>
      <c r="D14" s="135" t="str">
        <f t="array" ref="D14">INDEX('[1]Z01 收入支出决算总表(财决01表)'!F$1:F$65536,SMALL(IF('[1]Z01 收入支出决算总表(财决01表)'!$J$7:$J$29&gt;0,ROW($7:$29),4^8),ROW('[1]Z01 收入支出决算总表(财决01表)'!F8)))&amp;""</f>
        <v/>
      </c>
      <c r="E14" s="216">
        <v>35</v>
      </c>
      <c r="F14" s="138" t="str">
        <f>IF(ISERROR(VLOOKUP(D14,'[1]Z01 收入支出决算总表(财决01表)'!F$7:J$29,5,FALSE)),"",VLOOKUP(D14,'[1]Z01 收入支出决算总表(财决01表)'!F$7:J$29,5,FALSE))</f>
        <v/>
      </c>
    </row>
    <row r="15" s="45" customFormat="1" ht="13" customHeight="1" spans="1:6">
      <c r="A15" s="135"/>
      <c r="B15" s="239" t="s">
        <v>28</v>
      </c>
      <c r="C15" s="217"/>
      <c r="D15" s="135" t="str">
        <f t="array" ref="D15">INDEX('[1]Z01 收入支出决算总表(财决01表)'!F$1:F$65536,SMALL(IF('[1]Z01 收入支出决算总表(财决01表)'!$J$7:$J$29&gt;0,ROW($7:$29),4^8),ROW('[1]Z01 收入支出决算总表(财决01表)'!F9)))&amp;""</f>
        <v/>
      </c>
      <c r="E15" s="216">
        <v>36</v>
      </c>
      <c r="F15" s="138" t="str">
        <f>IF(ISERROR(VLOOKUP(D15,'[1]Z01 收入支出决算总表(财决01表)'!F$7:J$29,5,FALSE)),"",VLOOKUP(D15,'[1]Z01 收入支出决算总表(财决01表)'!F$7:J$29,5,FALSE))</f>
        <v/>
      </c>
    </row>
    <row r="16" s="45" customFormat="1" ht="13" customHeight="1" spans="1:6">
      <c r="A16" s="135"/>
      <c r="B16" s="239" t="s">
        <v>29</v>
      </c>
      <c r="C16" s="217"/>
      <c r="D16" s="135" t="str">
        <f t="array" ref="D16">INDEX('[1]Z01 收入支出决算总表(财决01表)'!F$1:F$65536,SMALL(IF('[1]Z01 收入支出决算总表(财决01表)'!$J$7:$J$29&gt;0,ROW($7:$29),4^8),ROW('[1]Z01 收入支出决算总表(财决01表)'!F10)))&amp;""</f>
        <v/>
      </c>
      <c r="E16" s="216">
        <v>37</v>
      </c>
      <c r="F16" s="138" t="str">
        <f>IF(ISERROR(VLOOKUP(D16,'[1]Z01 收入支出决算总表(财决01表)'!F$7:J$29,5,FALSE)),"",VLOOKUP(D16,'[1]Z01 收入支出决算总表(财决01表)'!F$7:J$29,5,FALSE))</f>
        <v/>
      </c>
    </row>
    <row r="17" s="45" customFormat="1" ht="13" customHeight="1" spans="1:6">
      <c r="A17" s="135"/>
      <c r="B17" s="239" t="s">
        <v>30</v>
      </c>
      <c r="C17" s="217"/>
      <c r="D17" s="135" t="str">
        <f t="array" ref="D17">INDEX('[1]Z01 收入支出决算总表(财决01表)'!F$1:F$65536,SMALL(IF('[1]Z01 收入支出决算总表(财决01表)'!$J$7:$J$29&gt;0,ROW($7:$29),4^8),ROW('[1]Z01 收入支出决算总表(财决01表)'!F11)))&amp;""</f>
        <v/>
      </c>
      <c r="E17" s="216">
        <v>38</v>
      </c>
      <c r="F17" s="138" t="str">
        <f>IF(ISERROR(VLOOKUP(D17,'[1]Z01 收入支出决算总表(财决01表)'!F$7:J$29,5,FALSE)),"",VLOOKUP(D17,'[1]Z01 收入支出决算总表(财决01表)'!F$7:J$29,5,FALSE))</f>
        <v/>
      </c>
    </row>
    <row r="18" s="45" customFormat="1" ht="13" customHeight="1" spans="1:6">
      <c r="A18" s="135"/>
      <c r="B18" s="239" t="s">
        <v>31</v>
      </c>
      <c r="C18" s="217"/>
      <c r="D18" s="135" t="str">
        <f t="array" ref="D18">INDEX('[1]Z01 收入支出决算总表(财决01表)'!F$1:F$65536,SMALL(IF('[1]Z01 收入支出决算总表(财决01表)'!$J$7:$J$29&gt;0,ROW($7:$29),4^8),ROW('[1]Z01 收入支出决算总表(财决01表)'!F12)))&amp;""</f>
        <v/>
      </c>
      <c r="E18" s="216">
        <v>39</v>
      </c>
      <c r="F18" s="138" t="str">
        <f>IF(ISERROR(VLOOKUP(D18,'[1]Z01 收入支出决算总表(财决01表)'!F$7:J$29,5,FALSE)),"",VLOOKUP(D18,'[1]Z01 收入支出决算总表(财决01表)'!F$7:J$29,5,FALSE))</f>
        <v/>
      </c>
    </row>
    <row r="19" s="45" customFormat="1" ht="13" customHeight="1" spans="1:6">
      <c r="A19" s="135"/>
      <c r="B19" s="239" t="s">
        <v>32</v>
      </c>
      <c r="C19" s="217"/>
      <c r="D19" s="135" t="str">
        <f t="array" ref="D19">INDEX('[1]Z01 收入支出决算总表(财决01表)'!F$1:F$65536,SMALL(IF('[1]Z01 收入支出决算总表(财决01表)'!$J$7:$J$29&gt;0,ROW($7:$29),4^8),ROW('[1]Z01 收入支出决算总表(财决01表)'!F13)))&amp;""</f>
        <v/>
      </c>
      <c r="E19" s="216">
        <v>40</v>
      </c>
      <c r="F19" s="138" t="str">
        <f>IF(ISERROR(VLOOKUP(D19,'[1]Z01 收入支出决算总表(财决01表)'!F$7:J$29,5,FALSE)),"",VLOOKUP(D19,'[1]Z01 收入支出决算总表(财决01表)'!F$7:J$29,5,FALSE))</f>
        <v/>
      </c>
    </row>
    <row r="20" s="45" customFormat="1" ht="13" customHeight="1" spans="1:6">
      <c r="A20" s="135"/>
      <c r="B20" s="239" t="s">
        <v>33</v>
      </c>
      <c r="C20" s="217"/>
      <c r="D20" s="135" t="str">
        <f t="array" ref="D20">INDEX('[1]Z01 收入支出决算总表(财决01表)'!F$1:F$65536,SMALL(IF('[1]Z01 收入支出决算总表(财决01表)'!$J$7:$J$29&gt;0,ROW($7:$29),4^8),ROW('[1]Z01 收入支出决算总表(财决01表)'!F14)))&amp;""</f>
        <v/>
      </c>
      <c r="E20" s="216">
        <v>41</v>
      </c>
      <c r="F20" s="138" t="str">
        <f>IF(ISERROR(VLOOKUP(D20,'[1]Z01 收入支出决算总表(财决01表)'!F$7:J$29,5,FALSE)),"",VLOOKUP(D20,'[1]Z01 收入支出决算总表(财决01表)'!F$7:J$29,5,FALSE))</f>
        <v/>
      </c>
    </row>
    <row r="21" s="45" customFormat="1" ht="13" customHeight="1" spans="1:6">
      <c r="A21" s="135"/>
      <c r="B21" s="239" t="s">
        <v>34</v>
      </c>
      <c r="C21" s="217"/>
      <c r="D21" s="135" t="str">
        <f t="array" ref="D21">INDEX('[1]Z01 收入支出决算总表(财决01表)'!F$1:F$65536,SMALL(IF('[1]Z01 收入支出决算总表(财决01表)'!$J$7:$J$29&gt;0,ROW($7:$29),4^8),ROW('[1]Z01 收入支出决算总表(财决01表)'!F15)))&amp;""</f>
        <v/>
      </c>
      <c r="E21" s="216">
        <v>42</v>
      </c>
      <c r="F21" s="138" t="str">
        <f>IF(ISERROR(VLOOKUP(D21,'[1]Z01 收入支出决算总表(财决01表)'!F$7:J$29,5,FALSE)),"",VLOOKUP(D21,'[1]Z01 收入支出决算总表(财决01表)'!F$7:J$29,5,FALSE))</f>
        <v/>
      </c>
    </row>
    <row r="22" s="45" customFormat="1" ht="13" customHeight="1" spans="1:6">
      <c r="A22" s="135"/>
      <c r="B22" s="239" t="s">
        <v>35</v>
      </c>
      <c r="C22" s="217"/>
      <c r="D22" s="135" t="str">
        <f t="array" ref="D22">INDEX('[1]Z01 收入支出决算总表(财决01表)'!F$1:F$65536,SMALL(IF('[1]Z01 收入支出决算总表(财决01表)'!$J$7:$J$29&gt;0,ROW($7:$29),4^8),ROW('[1]Z01 收入支出决算总表(财决01表)'!F16)))&amp;""</f>
        <v/>
      </c>
      <c r="E22" s="216">
        <v>43</v>
      </c>
      <c r="F22" s="138" t="str">
        <f>IF(ISERROR(VLOOKUP(D22,'[1]Z01 收入支出决算总表(财决01表)'!F$7:J$29,5,FALSE)),"",VLOOKUP(D22,'[1]Z01 收入支出决算总表(财决01表)'!F$7:J$29,5,FALSE))</f>
        <v/>
      </c>
    </row>
    <row r="23" s="45" customFormat="1" ht="13" customHeight="1" spans="1:6">
      <c r="A23" s="135"/>
      <c r="B23" s="239" t="s">
        <v>36</v>
      </c>
      <c r="C23" s="217"/>
      <c r="D23" s="135" t="str">
        <f t="array" ref="D23">INDEX('[1]Z01 收入支出决算总表(财决01表)'!F$1:F$65536,SMALL(IF('[1]Z01 收入支出决算总表(财决01表)'!$J$7:$J$29&gt;0,ROW($7:$29),4^8),ROW('[1]Z01 收入支出决算总表(财决01表)'!F17)))&amp;""</f>
        <v/>
      </c>
      <c r="E23" s="216">
        <v>44</v>
      </c>
      <c r="F23" s="138" t="str">
        <f>IF(ISERROR(VLOOKUP(D23,'[1]Z01 收入支出决算总表(财决01表)'!F$7:J$29,5,FALSE)),"",VLOOKUP(D23,'[1]Z01 收入支出决算总表(财决01表)'!F$7:J$29,5,FALSE))</f>
        <v/>
      </c>
    </row>
    <row r="24" s="45" customFormat="1" ht="13" customHeight="1" spans="1:6">
      <c r="A24" s="135"/>
      <c r="B24" s="239" t="s">
        <v>37</v>
      </c>
      <c r="C24" s="217"/>
      <c r="D24" s="135" t="str">
        <f t="array" ref="D24">INDEX('[1]Z01 收入支出决算总表(财决01表)'!F$1:F$65536,SMALL(IF('[1]Z01 收入支出决算总表(财决01表)'!$J$7:$J$29&gt;0,ROW($7:$29),4^8),ROW('[1]Z01 收入支出决算总表(财决01表)'!F18)))&amp;""</f>
        <v/>
      </c>
      <c r="E24" s="216">
        <v>45</v>
      </c>
      <c r="F24" s="138" t="str">
        <f>IF(ISERROR(VLOOKUP(D24,'[1]Z01 收入支出决算总表(财决01表)'!F$7:J$29,5,FALSE)),"",VLOOKUP(D24,'[1]Z01 收入支出决算总表(财决01表)'!F$7:J$29,5,FALSE))</f>
        <v/>
      </c>
    </row>
    <row r="25" s="45" customFormat="1" ht="13" customHeight="1" spans="1:6">
      <c r="A25" s="135"/>
      <c r="B25" s="239" t="s">
        <v>38</v>
      </c>
      <c r="C25" s="217"/>
      <c r="D25" s="135" t="str">
        <f t="array" ref="D25">INDEX('[1]Z01 收入支出决算总表(财决01表)'!F$1:F$65536,SMALL(IF('[1]Z01 收入支出决算总表(财决01表)'!$J$7:$J$29&gt;0,ROW($7:$29),4^8),ROW('[1]Z01 收入支出决算总表(财决01表)'!F19)))&amp;""</f>
        <v/>
      </c>
      <c r="E25" s="216">
        <v>46</v>
      </c>
      <c r="F25" s="138" t="str">
        <f>IF(ISERROR(VLOOKUP(D25,'[1]Z01 收入支出决算总表(财决01表)'!F$7:J$29,5,FALSE)),"",VLOOKUP(D25,'[1]Z01 收入支出决算总表(财决01表)'!F$7:J$29,5,FALSE))</f>
        <v/>
      </c>
    </row>
    <row r="26" s="45" customFormat="1" ht="13" customHeight="1" spans="1:6">
      <c r="A26" s="135"/>
      <c r="B26" s="239" t="s">
        <v>39</v>
      </c>
      <c r="C26" s="217"/>
      <c r="D26" s="135" t="str">
        <f t="array" ref="D26">INDEX('[1]Z01 收入支出决算总表(财决01表)'!F$1:F$65536,SMALL(IF('[1]Z01 收入支出决算总表(财决01表)'!$J$7:$J$29&gt;0,ROW($7:$29),4^8),ROW('[1]Z01 收入支出决算总表(财决01表)'!F20)))&amp;""</f>
        <v/>
      </c>
      <c r="E26" s="216">
        <v>47</v>
      </c>
      <c r="F26" s="138" t="str">
        <f>IF(ISERROR(VLOOKUP(D26,'[1]Z01 收入支出决算总表(财决01表)'!F$7:J$29,5,FALSE)),"",VLOOKUP(D26,'[1]Z01 收入支出决算总表(财决01表)'!F$7:J$29,5,FALSE))</f>
        <v/>
      </c>
    </row>
    <row r="27" s="45" customFormat="1" ht="13" customHeight="1" spans="1:6">
      <c r="A27" s="135"/>
      <c r="B27" s="239" t="s">
        <v>40</v>
      </c>
      <c r="C27" s="217"/>
      <c r="D27" s="135" t="str">
        <f t="array" ref="D27">INDEX('[1]Z01 收入支出决算总表(财决01表)'!F$1:F$65536,SMALL(IF('[1]Z01 收入支出决算总表(财决01表)'!$J$7:$J$29&gt;0,ROW($7:$29),4^8),ROW('[1]Z01 收入支出决算总表(财决01表)'!F21)))&amp;""</f>
        <v/>
      </c>
      <c r="E27" s="216">
        <v>48</v>
      </c>
      <c r="F27" s="138" t="str">
        <f>IF(ISERROR(VLOOKUP(D27,'[1]Z01 收入支出决算总表(财决01表)'!F$7:J$29,5,FALSE)),"",VLOOKUP(D27,'[1]Z01 收入支出决算总表(财决01表)'!F$7:J$29,5,FALSE))</f>
        <v/>
      </c>
    </row>
    <row r="28" s="45" customFormat="1" ht="13" customHeight="1" spans="1:6">
      <c r="A28" s="135"/>
      <c r="B28" s="239" t="s">
        <v>41</v>
      </c>
      <c r="C28" s="217"/>
      <c r="D28" s="135" t="str">
        <f t="array" ref="D28">INDEX('[1]Z01 收入支出决算总表(财决01表)'!F$1:F$65536,SMALL(IF('[1]Z01 收入支出决算总表(财决01表)'!$J$7:$J$29&gt;0,ROW($7:$29),4^8),ROW('[1]Z01 收入支出决算总表(财决01表)'!F22)))&amp;""</f>
        <v/>
      </c>
      <c r="E28" s="216">
        <v>49</v>
      </c>
      <c r="F28" s="138" t="str">
        <f>IF(ISERROR(VLOOKUP(D28,'[1]Z01 收入支出决算总表(财决01表)'!F$7:J$29,5,FALSE)),"",VLOOKUP(D28,'[1]Z01 收入支出决算总表(财决01表)'!F$7:J$29,5,FALSE))</f>
        <v/>
      </c>
    </row>
    <row r="29" s="45" customFormat="1" ht="13" customHeight="1" spans="1:6">
      <c r="A29" s="135"/>
      <c r="B29" s="239" t="s">
        <v>42</v>
      </c>
      <c r="C29" s="217"/>
      <c r="D29" s="135" t="str">
        <f t="array" ref="D29">INDEX('[1]Z01 收入支出决算总表(财决01表)'!F$1:F$65536,SMALL(IF('[1]Z01 收入支出决算总表(财决01表)'!$J$7:$J$29&gt;0,ROW($7:$29),4^8),ROW('[1]Z01 收入支出决算总表(财决01表)'!F23)))&amp;""</f>
        <v/>
      </c>
      <c r="E29" s="216">
        <v>50</v>
      </c>
      <c r="F29" s="138" t="str">
        <f>IF(ISERROR(VLOOKUP(D29,'[1]Z01 收入支出决算总表(财决01表)'!F$7:J$29,5,FALSE)),"",VLOOKUP(D29,'[1]Z01 收入支出决算总表(财决01表)'!F$7:J$29,5,FALSE))</f>
        <v/>
      </c>
    </row>
    <row r="30" s="45" customFormat="1" ht="13" customHeight="1" spans="1:6">
      <c r="A30" s="132" t="s">
        <v>43</v>
      </c>
      <c r="B30" s="239" t="s">
        <v>44</v>
      </c>
      <c r="C30" s="138">
        <f>'[1]Z01 收入支出决算总表(财决01表)'!$E$33</f>
        <v>0</v>
      </c>
      <c r="D30" s="132" t="s">
        <v>45</v>
      </c>
      <c r="E30" s="216">
        <v>51</v>
      </c>
      <c r="F30" s="138">
        <f>'[1]Z01 收入支出决算总表(财决01表)'!$O$33</f>
        <v>0</v>
      </c>
    </row>
    <row r="31" s="45" customFormat="1" ht="13" customHeight="1" spans="1:6">
      <c r="A31" s="132" t="s">
        <v>46</v>
      </c>
      <c r="B31" s="239" t="s">
        <v>47</v>
      </c>
      <c r="C31" s="138">
        <f>'[1]Z01 收入支出决算总表(财决01表)'!$E$34</f>
        <v>0</v>
      </c>
      <c r="D31" s="132" t="s">
        <v>48</v>
      </c>
      <c r="E31" s="216">
        <v>52</v>
      </c>
      <c r="F31" s="138">
        <f>'[1]Z01 收入支出决算总表(财决01表)'!$O$34</f>
        <v>56.64</v>
      </c>
    </row>
    <row r="32" s="45" customFormat="1" ht="13" customHeight="1" spans="1:6">
      <c r="A32" s="132"/>
      <c r="B32" s="239" t="s">
        <v>49</v>
      </c>
      <c r="C32" s="217"/>
      <c r="D32" s="132"/>
      <c r="E32" s="216">
        <v>53</v>
      </c>
      <c r="F32" s="218"/>
    </row>
    <row r="33" s="209" customFormat="1" ht="13" customHeight="1" spans="1:6">
      <c r="A33" s="241" t="s">
        <v>50</v>
      </c>
      <c r="B33" s="241" t="s">
        <v>51</v>
      </c>
      <c r="C33" s="219">
        <f>'[1]Z01 收入支出决算总表(财决01表)'!$E$36</f>
        <v>772.3</v>
      </c>
      <c r="D33" s="241" t="s">
        <v>50</v>
      </c>
      <c r="E33" s="220">
        <v>54</v>
      </c>
      <c r="F33" s="221">
        <f>'[1]Z01 收入支出决算总表(财决01表)'!$O$36</f>
        <v>772.3</v>
      </c>
    </row>
    <row r="34" ht="13" customHeight="1" spans="1:6">
      <c r="A34" s="15" t="s">
        <v>52</v>
      </c>
      <c r="B34" s="45"/>
      <c r="C34" s="45"/>
      <c r="D34" s="45"/>
      <c r="E34" s="222"/>
      <c r="F34" s="45"/>
    </row>
    <row r="35" ht="13" customHeight="1" spans="1:6">
      <c r="A35" s="15" t="s">
        <v>53</v>
      </c>
      <c r="B35" s="45"/>
      <c r="C35" s="45"/>
      <c r="D35" s="45"/>
      <c r="E35" s="222"/>
      <c r="F35" s="45"/>
    </row>
    <row r="36" ht="13" customHeight="1" spans="1:6">
      <c r="A36" s="16" t="s">
        <v>54</v>
      </c>
      <c r="B36" s="45"/>
      <c r="C36" s="45"/>
      <c r="D36" s="45"/>
      <c r="E36" s="222"/>
      <c r="F36" s="45"/>
    </row>
    <row r="37" ht="13"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tabSelected="1" workbookViewId="0">
      <selection activeCell="G17" sqref="G17"/>
    </sheetView>
  </sheetViews>
  <sheetFormatPr defaultColWidth="9" defaultRowHeight="14.25"/>
  <cols>
    <col min="1" max="2" width="4.58333333333333" style="181" customWidth="1"/>
    <col min="3" max="3" width="31.5833333333333" style="181" customWidth="1"/>
    <col min="4" max="10" width="12.5833333333333" style="181" customWidth="1"/>
    <col min="11" max="11" width="11.3333333333333" style="182" customWidth="1"/>
    <col min="12" max="12" width="10.0833333333333" style="183" customWidth="1"/>
    <col min="13" max="15" width="9" style="183"/>
    <col min="16" max="16384" width="9" style="181"/>
  </cols>
  <sheetData>
    <row r="1" s="178" customFormat="1" ht="21.75" spans="1:15">
      <c r="A1" s="184" t="s">
        <v>56</v>
      </c>
      <c r="B1" s="184"/>
      <c r="C1" s="184"/>
      <c r="D1" s="184"/>
      <c r="E1" s="184"/>
      <c r="F1" s="184"/>
      <c r="G1" s="184"/>
      <c r="H1" s="184"/>
      <c r="I1" s="184"/>
      <c r="J1" s="184"/>
      <c r="K1" s="182"/>
      <c r="L1" s="194"/>
      <c r="M1" s="195" t="str">
        <f>"a1:"&amp;"j"&amp;MAX(M10:M500)</f>
        <v>a1:j27</v>
      </c>
      <c r="N1" s="194"/>
      <c r="O1" s="194"/>
    </row>
    <row r="2" spans="1:10">
      <c r="A2" s="185" t="str">
        <f>'01收入支出决算总表'!A3</f>
        <v>部门：沅江市残疾人联合会</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772.3</v>
      </c>
      <c r="E10" s="191">
        <f>'[1]Z03 收入决算表(财决03表)'!F9</f>
        <v>772.3</v>
      </c>
      <c r="F10" s="191">
        <f>'[1]Z03 收入决算表(财决03表)'!G9</f>
        <v>0</v>
      </c>
      <c r="G10" s="191">
        <f>'[1]Z03 收入决算表(财决03表)'!H9</f>
        <v>0</v>
      </c>
      <c r="H10" s="191">
        <f>'[1]Z03 收入决算表(财决03表)'!$J$9</f>
        <v>0</v>
      </c>
      <c r="I10" s="191">
        <f>'[1]Z03 收入决算表(财决03表)'!$K$9</f>
        <v>0</v>
      </c>
      <c r="J10" s="191">
        <f>'[1]Z03 收入决算表(财决03表)'!$L$9</f>
        <v>0</v>
      </c>
      <c r="K10" s="204"/>
      <c r="M10" s="201">
        <f>ROW()</f>
        <v>10</v>
      </c>
      <c r="N10" s="202"/>
    </row>
    <row r="11" ht="22.5" customHeight="1" spans="1:14">
      <c r="A11" s="192" t="str">
        <f>IF(K11&gt;0,K11,"")</f>
        <v>208</v>
      </c>
      <c r="B11" s="192"/>
      <c r="C11" s="192" t="str">
        <f>IF(ISERROR(VLOOKUP(A11,'[1]Z03 收入决算表(财决03表)'!$A$10:$K$500,4,FALSE)),"",VLOOKUP(A11,'[1]Z03 收入决算表(财决03表)'!$A$10:$K$500,4,FALSE))</f>
        <v>社会保障和就业支出</v>
      </c>
      <c r="D11" s="193">
        <f>IF(ISERROR(VLOOKUP(A11,'[1]Z03 收入决算表(财决03表)'!$A$10:$K$500,5,FALSE)),"",VLOOKUP(A11,'[1]Z03 收入决算表(财决03表)'!$A$10:$K$500,5,FALSE))</f>
        <v>730.4</v>
      </c>
      <c r="E11" s="193">
        <f>IF(ISERROR(VLOOKUP(A11,'[1]Z03 收入决算表(财决03表)'!$A$10:$K$500,6,FALSE)),"",VLOOKUP(A11,'[1]Z03 收入决算表(财决03表)'!$A$10:$K$500,6,FALSE))</f>
        <v>730.4</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208</v>
      </c>
      <c r="L11" s="205">
        <f>'[1]Z03 收入决算表(财决03表)'!$E10</f>
        <v>730.4</v>
      </c>
      <c r="M11" s="201">
        <f>IF(C11&lt;&gt;"",ROW(),"")</f>
        <v>11</v>
      </c>
      <c r="N11" s="202"/>
    </row>
    <row r="12" ht="22.5" customHeight="1" spans="1:13">
      <c r="A12" s="192" t="str">
        <f t="shared" ref="A12:A75" si="0">IF(K12&gt;0,K12,"")</f>
        <v>20811</v>
      </c>
      <c r="B12" s="192"/>
      <c r="C12" s="192" t="str">
        <f>IF(ISERROR(VLOOKUP(A12,'[1]Z03 收入决算表(财决03表)'!$A$10:$K$500,4,FALSE)),"",VLOOKUP(A12,'[1]Z03 收入决算表(财决03表)'!$A$10:$K$500,4,FALSE))</f>
        <v>残疾人事业</v>
      </c>
      <c r="D12" s="193">
        <f>IF(ISERROR(VLOOKUP(A12,'[1]Z03 收入决算表(财决03表)'!$A$10:$K$500,5,FALSE)),"",VLOOKUP(A12,'[1]Z03 收入决算表(财决03表)'!$A$10:$K$500,5,FALSE))</f>
        <v>730.4</v>
      </c>
      <c r="E12" s="193">
        <f>IF(ISERROR(VLOOKUP(A12,'[1]Z03 收入决算表(财决03表)'!$A$10:$K$500,6,FALSE)),"",VLOOKUP(A12,'[1]Z03 收入决算表(财决03表)'!$A$10:$K$500,6,FALSE))</f>
        <v>730.4</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20811</v>
      </c>
      <c r="L12" s="205">
        <f>'[1]Z03 收入决算表(财决03表)'!$E11</f>
        <v>730.4</v>
      </c>
      <c r="M12" s="201">
        <f t="shared" ref="M12:M75" si="1">IF(C12&lt;&gt;"",ROW(),"")</f>
        <v>12</v>
      </c>
    </row>
    <row r="13" ht="22.5" customHeight="1" spans="1:13">
      <c r="A13" s="192" t="str">
        <f t="shared" si="0"/>
        <v>2081101</v>
      </c>
      <c r="B13" s="192"/>
      <c r="C13" s="192" t="str">
        <f>IF(ISERROR(VLOOKUP(A13,'[1]Z03 收入决算表(财决03表)'!$A$10:$K$500,4,FALSE)),"",VLOOKUP(A13,'[1]Z03 收入决算表(财决03表)'!$A$10:$K$500,4,FALSE))</f>
        <v>  行政运行</v>
      </c>
      <c r="D13" s="193">
        <f>IF(ISERROR(VLOOKUP(A13,'[1]Z03 收入决算表(财决03表)'!$A$10:$K$500,5,FALSE)),"",VLOOKUP(A13,'[1]Z03 收入决算表(财决03表)'!$A$10:$K$500,5,FALSE))</f>
        <v>127.63</v>
      </c>
      <c r="E13" s="193">
        <f>IF(ISERROR(VLOOKUP(A13,'[1]Z03 收入决算表(财决03表)'!$A$10:$K$500,6,FALSE)),"",VLOOKUP(A13,'[1]Z03 收入决算表(财决03表)'!$A$10:$K$500,6,FALSE))</f>
        <v>127.63</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2081101</v>
      </c>
      <c r="L13" s="205">
        <f>'[1]Z03 收入决算表(财决03表)'!$E12</f>
        <v>127.63</v>
      </c>
      <c r="M13" s="201">
        <f t="shared" si="1"/>
        <v>13</v>
      </c>
    </row>
    <row r="14" ht="22.5" customHeight="1" spans="1:13">
      <c r="A14" s="192" t="str">
        <f t="shared" si="0"/>
        <v>2081102</v>
      </c>
      <c r="B14" s="192"/>
      <c r="C14" s="192" t="str">
        <f>IF(ISERROR(VLOOKUP(A14,'[1]Z03 收入决算表(财决03表)'!$A$10:$K$500,4,FALSE)),"",VLOOKUP(A14,'[1]Z03 收入决算表(财决03表)'!$A$10:$K$500,4,FALSE))</f>
        <v>  一般行政管理事务</v>
      </c>
      <c r="D14" s="193">
        <f>IF(ISERROR(VLOOKUP(A14,'[1]Z03 收入决算表(财决03表)'!$A$10:$K$500,5,FALSE)),"",VLOOKUP(A14,'[1]Z03 收入决算表(财决03表)'!$A$10:$K$500,5,FALSE))</f>
        <v>57.67</v>
      </c>
      <c r="E14" s="193">
        <f>IF(ISERROR(VLOOKUP(A14,'[1]Z03 收入决算表(财决03表)'!$A$10:$K$500,6,FALSE)),"",VLOOKUP(A14,'[1]Z03 收入决算表(财决03表)'!$A$10:$K$500,6,FALSE))</f>
        <v>57.67</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2081102</v>
      </c>
      <c r="L14" s="205">
        <f>'[1]Z03 收入决算表(财决03表)'!$E13</f>
        <v>57.67</v>
      </c>
      <c r="M14" s="201">
        <f t="shared" si="1"/>
        <v>14</v>
      </c>
    </row>
    <row r="15" ht="22.5" customHeight="1" spans="1:13">
      <c r="A15" s="192" t="str">
        <f t="shared" si="0"/>
        <v>2081104</v>
      </c>
      <c r="B15" s="192"/>
      <c r="C15" s="192" t="str">
        <f>IF(ISERROR(VLOOKUP(A15,'[1]Z03 收入决算表(财决03表)'!$A$10:$K$500,4,FALSE)),"",VLOOKUP(A15,'[1]Z03 收入决算表(财决03表)'!$A$10:$K$500,4,FALSE))</f>
        <v>  残疾人康复</v>
      </c>
      <c r="D15" s="193">
        <f>IF(ISERROR(VLOOKUP(A15,'[1]Z03 收入决算表(财决03表)'!$A$10:$K$500,5,FALSE)),"",VLOOKUP(A15,'[1]Z03 收入决算表(财决03表)'!$A$10:$K$500,5,FALSE))</f>
        <v>84.79</v>
      </c>
      <c r="E15" s="193">
        <f>IF(ISERROR(VLOOKUP(A15,'[1]Z03 收入决算表(财决03表)'!$A$10:$K$500,6,FALSE)),"",VLOOKUP(A15,'[1]Z03 收入决算表(财决03表)'!$A$10:$K$500,6,FALSE))</f>
        <v>84.79</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2081104</v>
      </c>
      <c r="L15" s="205">
        <f>'[1]Z03 收入决算表(财决03表)'!$E14</f>
        <v>84.79</v>
      </c>
      <c r="M15" s="201">
        <f t="shared" si="1"/>
        <v>15</v>
      </c>
    </row>
    <row r="16" ht="22.5" customHeight="1" spans="1:13">
      <c r="A16" s="192" t="str">
        <f t="shared" si="0"/>
        <v>2081105</v>
      </c>
      <c r="B16" s="192"/>
      <c r="C16" s="192" t="str">
        <f>IF(ISERROR(VLOOKUP(A16,'[1]Z03 收入决算表(财决03表)'!$A$10:$K$500,4,FALSE)),"",VLOOKUP(A16,'[1]Z03 收入决算表(财决03表)'!$A$10:$K$500,4,FALSE))</f>
        <v>  残疾人就业和扶贫</v>
      </c>
      <c r="D16" s="193">
        <f>IF(ISERROR(VLOOKUP(A16,'[1]Z03 收入决算表(财决03表)'!$A$10:$K$500,5,FALSE)),"",VLOOKUP(A16,'[1]Z03 收入决算表(财决03表)'!$A$10:$K$500,5,FALSE))</f>
        <v>159.67</v>
      </c>
      <c r="E16" s="193">
        <f>IF(ISERROR(VLOOKUP(A16,'[1]Z03 收入决算表(财决03表)'!$A$10:$K$500,6,FALSE)),"",VLOOKUP(A16,'[1]Z03 收入决算表(财决03表)'!$A$10:$K$500,6,FALSE))</f>
        <v>159.67</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2081105</v>
      </c>
      <c r="L16" s="205">
        <f>'[1]Z03 收入决算表(财决03表)'!$E15</f>
        <v>159.67</v>
      </c>
      <c r="M16" s="201">
        <f t="shared" si="1"/>
        <v>16</v>
      </c>
    </row>
    <row r="17" ht="22.5" customHeight="1" spans="1:13">
      <c r="A17" s="192" t="str">
        <f t="shared" si="0"/>
        <v>2081106</v>
      </c>
      <c r="B17" s="192"/>
      <c r="C17" s="192" t="str">
        <f>IF(ISERROR(VLOOKUP(A17,'[1]Z03 收入决算表(财决03表)'!$A$10:$K$500,4,FALSE)),"",VLOOKUP(A17,'[1]Z03 收入决算表(财决03表)'!$A$10:$K$500,4,FALSE))</f>
        <v>  残疾人体育</v>
      </c>
      <c r="D17" s="193">
        <f>IF(ISERROR(VLOOKUP(A17,'[1]Z03 收入决算表(财决03表)'!$A$10:$K$500,5,FALSE)),"",VLOOKUP(A17,'[1]Z03 收入决算表(财决03表)'!$A$10:$K$500,5,FALSE))</f>
        <v>5.87</v>
      </c>
      <c r="E17" s="193">
        <f>IF(ISERROR(VLOOKUP(A17,'[1]Z03 收入决算表(财决03表)'!$A$10:$K$500,6,FALSE)),"",VLOOKUP(A17,'[1]Z03 收入决算表(财决03表)'!$A$10:$K$500,6,FALSE))</f>
        <v>5.87</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2081106</v>
      </c>
      <c r="L17" s="205">
        <f>'[1]Z03 收入决算表(财决03表)'!$E16</f>
        <v>5.87</v>
      </c>
      <c r="M17" s="201">
        <f t="shared" si="1"/>
        <v>17</v>
      </c>
    </row>
    <row r="18" ht="22.5" customHeight="1" spans="1:21">
      <c r="A18" s="192" t="str">
        <f t="shared" si="0"/>
        <v>2081199</v>
      </c>
      <c r="B18" s="192"/>
      <c r="C18" s="192" t="str">
        <f>IF(ISERROR(VLOOKUP(A18,'[1]Z03 收入决算表(财决03表)'!$A$10:$K$500,4,FALSE)),"",VLOOKUP(A18,'[1]Z03 收入决算表(财决03表)'!$A$10:$K$500,4,FALSE))</f>
        <v>  其他残疾人事业支出</v>
      </c>
      <c r="D18" s="193">
        <f>IF(ISERROR(VLOOKUP(A18,'[1]Z03 收入决算表(财决03表)'!$A$10:$K$500,5,FALSE)),"",VLOOKUP(A18,'[1]Z03 收入决算表(财决03表)'!$A$10:$K$500,5,FALSE))</f>
        <v>294.77</v>
      </c>
      <c r="E18" s="193">
        <f>IF(ISERROR(VLOOKUP(A18,'[1]Z03 收入决算表(财决03表)'!$A$10:$K$500,6,FALSE)),"",VLOOKUP(A18,'[1]Z03 收入决算表(财决03表)'!$A$10:$K$500,6,FALSE))</f>
        <v>294.77</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0</v>
      </c>
      <c r="K18" s="204" t="str">
        <f>'[1]Z03 收入决算表(财决03表)'!A17</f>
        <v>2081199</v>
      </c>
      <c r="L18" s="205">
        <f>'[1]Z03 收入决算表(财决03表)'!$E17</f>
        <v>294.77</v>
      </c>
      <c r="M18" s="201">
        <f t="shared" si="1"/>
        <v>18</v>
      </c>
      <c r="N18" s="206"/>
      <c r="O18" s="198"/>
      <c r="P18" s="179"/>
      <c r="Q18" s="179"/>
      <c r="R18" s="15"/>
      <c r="S18" s="186"/>
      <c r="T18" s="179"/>
      <c r="U18" s="15"/>
    </row>
    <row r="19" ht="22.5" customHeight="1" spans="1:21">
      <c r="A19" s="192" t="str">
        <f t="shared" si="0"/>
        <v>213</v>
      </c>
      <c r="B19" s="192"/>
      <c r="C19" s="192" t="str">
        <f>IF(ISERROR(VLOOKUP(A19,'[1]Z03 收入决算表(财决03表)'!$A$10:$K$500,4,FALSE)),"",VLOOKUP(A19,'[1]Z03 收入决算表(财决03表)'!$A$10:$K$500,4,FALSE))</f>
        <v>农林水支出</v>
      </c>
      <c r="D19" s="193">
        <f>IF(ISERROR(VLOOKUP(A19,'[1]Z03 收入决算表(财决03表)'!$A$10:$K$500,5,FALSE)),"",VLOOKUP(A19,'[1]Z03 收入决算表(财决03表)'!$A$10:$K$500,5,FALSE))</f>
        <v>12.98</v>
      </c>
      <c r="E19" s="193">
        <f>IF(ISERROR(VLOOKUP(A19,'[1]Z03 收入决算表(财决03表)'!$A$10:$K$500,6,FALSE)),"",VLOOKUP(A19,'[1]Z03 收入决算表(财决03表)'!$A$10:$K$500,6,FALSE))</f>
        <v>12.98</v>
      </c>
      <c r="F19" s="193">
        <f>IF(ISERROR(VLOOKUP(A19,'[1]Z03 收入决算表(财决03表)'!$A$10:$K$500,7,FALSE)),"",VLOOKUP(A19,'[1]Z03 收入决算表(财决03表)'!$A$10:$K$500,7,FALSE))</f>
        <v>0</v>
      </c>
      <c r="G19" s="193">
        <f>IF(ISERROR(VLOOKUP(A19,'[1]Z03 收入决算表(财决03表)'!$A$10:$K$500,8,FALSE)),"",VLOOKUP(A19,'[1]Z03 收入决算表(财决03表)'!$A$10:$K$500,8,FALSE))</f>
        <v>0</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0</v>
      </c>
      <c r="K19" s="204" t="str">
        <f>'[1]Z03 收入决算表(财决03表)'!A18</f>
        <v>213</v>
      </c>
      <c r="L19" s="205">
        <f>'[1]Z03 收入决算表(财决03表)'!$E18</f>
        <v>12.98</v>
      </c>
      <c r="M19" s="201">
        <f t="shared" si="1"/>
        <v>19</v>
      </c>
      <c r="N19" s="207"/>
      <c r="O19" s="198"/>
      <c r="P19" s="179"/>
      <c r="Q19" s="179"/>
      <c r="R19" s="188"/>
      <c r="S19" s="186"/>
      <c r="T19" s="179"/>
      <c r="U19" s="179"/>
    </row>
    <row r="20" ht="22.5" customHeight="1" spans="1:13">
      <c r="A20" s="192" t="str">
        <f t="shared" si="0"/>
        <v>21305</v>
      </c>
      <c r="B20" s="192"/>
      <c r="C20" s="192" t="str">
        <f>IF(ISERROR(VLOOKUP(A20,'[1]Z03 收入决算表(财决03表)'!$A$10:$K$500,4,FALSE)),"",VLOOKUP(A20,'[1]Z03 收入决算表(财决03表)'!$A$10:$K$500,4,FALSE))</f>
        <v>扶贫</v>
      </c>
      <c r="D20" s="193">
        <f>IF(ISERROR(VLOOKUP(A20,'[1]Z03 收入决算表(财决03表)'!$A$10:$K$500,5,FALSE)),"",VLOOKUP(A20,'[1]Z03 收入决算表(财决03表)'!$A$10:$K$500,5,FALSE))</f>
        <v>12.98</v>
      </c>
      <c r="E20" s="193">
        <f>IF(ISERROR(VLOOKUP(A20,'[1]Z03 收入决算表(财决03表)'!$A$10:$K$500,6,FALSE)),"",VLOOKUP(A20,'[1]Z03 收入决算表(财决03表)'!$A$10:$K$500,6,FALSE))</f>
        <v>12.98</v>
      </c>
      <c r="F20" s="193">
        <f>IF(ISERROR(VLOOKUP(A20,'[1]Z03 收入决算表(财决03表)'!$A$10:$K$500,7,FALSE)),"",VLOOKUP(A20,'[1]Z03 收入决算表(财决03表)'!$A$10:$K$500,7,FALSE))</f>
        <v>0</v>
      </c>
      <c r="G20" s="193">
        <f>IF(ISERROR(VLOOKUP(A20,'[1]Z03 收入决算表(财决03表)'!$A$10:$K$500,8,FALSE)),"",VLOOKUP(A20,'[1]Z03 收入决算表(财决03表)'!$A$10:$K$500,8,FALSE))</f>
        <v>0</v>
      </c>
      <c r="H20" s="193">
        <f>IF(ISERROR(VLOOKUP(A20,'[1]Z03 收入决算表(财决03表)'!$A$10:$L$500,10,FALSE)),"",VLOOKUP(A20,'[1]Z03 收入决算表(财决03表)'!$A$10:$L$500,10,FALSE))</f>
        <v>0</v>
      </c>
      <c r="I20" s="193">
        <f>IF(ISERROR(VLOOKUP(A20,'[1]Z03 收入决算表(财决03表)'!$A$10:$L$500,11,FALSE)),"",VLOOKUP(A20,'[1]Z03 收入决算表(财决03表)'!$A$10:$L$500,11,FALSE))</f>
        <v>0</v>
      </c>
      <c r="J20" s="193">
        <f>IF(ISERROR(VLOOKUP(A20,'[1]Z03 收入决算表(财决03表)'!$A$10:$L$500,12,FALSE)),"",VLOOKUP(A20,'[1]Z03 收入决算表(财决03表)'!$A$10:$L$500,12,FALSE))</f>
        <v>0</v>
      </c>
      <c r="K20" s="204" t="str">
        <f>'[1]Z03 收入决算表(财决03表)'!A19</f>
        <v>21305</v>
      </c>
      <c r="L20" s="205">
        <f>'[1]Z03 收入决算表(财决03表)'!$E19</f>
        <v>12.98</v>
      </c>
      <c r="M20" s="201">
        <f t="shared" si="1"/>
        <v>20</v>
      </c>
    </row>
    <row r="21" ht="22.5" customHeight="1" spans="1:14">
      <c r="A21" s="192" t="str">
        <f t="shared" si="0"/>
        <v>2130599</v>
      </c>
      <c r="B21" s="192"/>
      <c r="C21" s="192" t="str">
        <f>IF(ISERROR(VLOOKUP(A21,'[1]Z03 收入决算表(财决03表)'!$A$10:$K$500,4,FALSE)),"",VLOOKUP(A21,'[1]Z03 收入决算表(财决03表)'!$A$10:$K$500,4,FALSE))</f>
        <v>  其他扶贫支出</v>
      </c>
      <c r="D21" s="193">
        <f>IF(ISERROR(VLOOKUP(A21,'[1]Z03 收入决算表(财决03表)'!$A$10:$K$500,5,FALSE)),"",VLOOKUP(A21,'[1]Z03 收入决算表(财决03表)'!$A$10:$K$500,5,FALSE))</f>
        <v>12.98</v>
      </c>
      <c r="E21" s="193">
        <f>IF(ISERROR(VLOOKUP(A21,'[1]Z03 收入决算表(财决03表)'!$A$10:$K$500,6,FALSE)),"",VLOOKUP(A21,'[1]Z03 收入决算表(财决03表)'!$A$10:$K$500,6,FALSE))</f>
        <v>12.98</v>
      </c>
      <c r="F21" s="193">
        <f>IF(ISERROR(VLOOKUP(A21,'[1]Z03 收入决算表(财决03表)'!$A$10:$K$500,7,FALSE)),"",VLOOKUP(A21,'[1]Z03 收入决算表(财决03表)'!$A$10:$K$500,7,FALSE))</f>
        <v>0</v>
      </c>
      <c r="G21" s="193">
        <f>IF(ISERROR(VLOOKUP(A21,'[1]Z03 收入决算表(财决03表)'!$A$10:$K$500,8,FALSE)),"",VLOOKUP(A21,'[1]Z03 收入决算表(财决03表)'!$A$10:$K$500,8,FALSE))</f>
        <v>0</v>
      </c>
      <c r="H21" s="193">
        <f>IF(ISERROR(VLOOKUP(A21,'[1]Z03 收入决算表(财决03表)'!$A$10:$L$500,10,FALSE)),"",VLOOKUP(A21,'[1]Z03 收入决算表(财决03表)'!$A$10:$L$500,10,FALSE))</f>
        <v>0</v>
      </c>
      <c r="I21" s="193">
        <f>IF(ISERROR(VLOOKUP(A21,'[1]Z03 收入决算表(财决03表)'!$A$10:$L$500,11,FALSE)),"",VLOOKUP(A21,'[1]Z03 收入决算表(财决03表)'!$A$10:$L$500,11,FALSE))</f>
        <v>0</v>
      </c>
      <c r="J21" s="193">
        <f>IF(ISERROR(VLOOKUP(A21,'[1]Z03 收入决算表(财决03表)'!$A$10:$L$500,12,FALSE)),"",VLOOKUP(A21,'[1]Z03 收入决算表(财决03表)'!$A$10:$L$500,12,FALSE))</f>
        <v>0</v>
      </c>
      <c r="K21" s="204" t="str">
        <f>'[1]Z03 收入决算表(财决03表)'!A20</f>
        <v>2130599</v>
      </c>
      <c r="L21" s="205">
        <f>'[1]Z03 收入决算表(财决03表)'!$E20</f>
        <v>12.98</v>
      </c>
      <c r="M21" s="201">
        <f t="shared" si="1"/>
        <v>21</v>
      </c>
      <c r="N21" s="206"/>
    </row>
    <row r="22" ht="22.5" customHeight="1" spans="1:13">
      <c r="A22" s="192" t="str">
        <f t="shared" si="0"/>
        <v>221</v>
      </c>
      <c r="B22" s="192"/>
      <c r="C22" s="192" t="str">
        <f>IF(ISERROR(VLOOKUP(A22,'[1]Z03 收入决算表(财决03表)'!$A$10:$K$500,4,FALSE)),"",VLOOKUP(A22,'[1]Z03 收入决算表(财决03表)'!$A$10:$K$500,4,FALSE))</f>
        <v>住房保障支出</v>
      </c>
      <c r="D22" s="193">
        <f>IF(ISERROR(VLOOKUP(A22,'[1]Z03 收入决算表(财决03表)'!$A$10:$K$500,5,FALSE)),"",VLOOKUP(A22,'[1]Z03 收入决算表(财决03表)'!$A$10:$K$500,5,FALSE))</f>
        <v>9.44</v>
      </c>
      <c r="E22" s="193">
        <f>IF(ISERROR(VLOOKUP(A22,'[1]Z03 收入决算表(财决03表)'!$A$10:$K$500,6,FALSE)),"",VLOOKUP(A22,'[1]Z03 收入决算表(财决03表)'!$A$10:$K$500,6,FALSE))</f>
        <v>9.44</v>
      </c>
      <c r="F22" s="193">
        <f>IF(ISERROR(VLOOKUP(A22,'[1]Z03 收入决算表(财决03表)'!$A$10:$K$500,7,FALSE)),"",VLOOKUP(A22,'[1]Z03 收入决算表(财决03表)'!$A$10:$K$500,7,FALSE))</f>
        <v>0</v>
      </c>
      <c r="G22" s="193">
        <f>IF(ISERROR(VLOOKUP(A22,'[1]Z03 收入决算表(财决03表)'!$A$10:$K$500,8,FALSE)),"",VLOOKUP(A22,'[1]Z03 收入决算表(财决03表)'!$A$10:$K$500,8,FALSE))</f>
        <v>0</v>
      </c>
      <c r="H22" s="193">
        <f>IF(ISERROR(VLOOKUP(A22,'[1]Z03 收入决算表(财决03表)'!$A$10:$L$500,10,FALSE)),"",VLOOKUP(A22,'[1]Z03 收入决算表(财决03表)'!$A$10:$L$500,10,FALSE))</f>
        <v>0</v>
      </c>
      <c r="I22" s="193">
        <f>IF(ISERROR(VLOOKUP(A22,'[1]Z03 收入决算表(财决03表)'!$A$10:$L$500,11,FALSE)),"",VLOOKUP(A22,'[1]Z03 收入决算表(财决03表)'!$A$10:$L$500,11,FALSE))</f>
        <v>0</v>
      </c>
      <c r="J22" s="193">
        <f>IF(ISERROR(VLOOKUP(A22,'[1]Z03 收入决算表(财决03表)'!$A$10:$L$500,12,FALSE)),"",VLOOKUP(A22,'[1]Z03 收入决算表(财决03表)'!$A$10:$L$500,12,FALSE))</f>
        <v>0</v>
      </c>
      <c r="K22" s="204" t="str">
        <f>'[1]Z03 收入决算表(财决03表)'!A21</f>
        <v>221</v>
      </c>
      <c r="L22" s="205">
        <f>'[1]Z03 收入决算表(财决03表)'!$E21</f>
        <v>9.44</v>
      </c>
      <c r="M22" s="201">
        <f t="shared" si="1"/>
        <v>22</v>
      </c>
    </row>
    <row r="23" ht="22.5" customHeight="1" spans="1:13">
      <c r="A23" s="192" t="str">
        <f t="shared" si="0"/>
        <v>22102</v>
      </c>
      <c r="B23" s="192"/>
      <c r="C23" s="192" t="str">
        <f>IF(ISERROR(VLOOKUP(A23,'[1]Z03 收入决算表(财决03表)'!$A$10:$K$500,4,FALSE)),"",VLOOKUP(A23,'[1]Z03 收入决算表(财决03表)'!$A$10:$K$500,4,FALSE))</f>
        <v>住房改革支出</v>
      </c>
      <c r="D23" s="193">
        <f>IF(ISERROR(VLOOKUP(A23,'[1]Z03 收入决算表(财决03表)'!$A$10:$K$500,5,FALSE)),"",VLOOKUP(A23,'[1]Z03 收入决算表(财决03表)'!$A$10:$K$500,5,FALSE))</f>
        <v>9.44</v>
      </c>
      <c r="E23" s="193">
        <f>IF(ISERROR(VLOOKUP(A23,'[1]Z03 收入决算表(财决03表)'!$A$10:$K$500,6,FALSE)),"",VLOOKUP(A23,'[1]Z03 收入决算表(财决03表)'!$A$10:$K$500,6,FALSE))</f>
        <v>9.44</v>
      </c>
      <c r="F23" s="193">
        <f>IF(ISERROR(VLOOKUP(A23,'[1]Z03 收入决算表(财决03表)'!$A$10:$K$500,7,FALSE)),"",VLOOKUP(A23,'[1]Z03 收入决算表(财决03表)'!$A$10:$K$500,7,FALSE))</f>
        <v>0</v>
      </c>
      <c r="G23" s="193">
        <f>IF(ISERROR(VLOOKUP(A23,'[1]Z03 收入决算表(财决03表)'!$A$10:$K$500,8,FALSE)),"",VLOOKUP(A23,'[1]Z03 收入决算表(财决03表)'!$A$10:$K$500,8,FALSE))</f>
        <v>0</v>
      </c>
      <c r="H23" s="193">
        <f>IF(ISERROR(VLOOKUP(A23,'[1]Z03 收入决算表(财决03表)'!$A$10:$L$500,10,FALSE)),"",VLOOKUP(A23,'[1]Z03 收入决算表(财决03表)'!$A$10:$L$500,10,FALSE))</f>
        <v>0</v>
      </c>
      <c r="I23" s="193">
        <f>IF(ISERROR(VLOOKUP(A23,'[1]Z03 收入决算表(财决03表)'!$A$10:$L$500,11,FALSE)),"",VLOOKUP(A23,'[1]Z03 收入决算表(财决03表)'!$A$10:$L$500,11,FALSE))</f>
        <v>0</v>
      </c>
      <c r="J23" s="193">
        <f>IF(ISERROR(VLOOKUP(A23,'[1]Z03 收入决算表(财决03表)'!$A$10:$L$500,12,FALSE)),"",VLOOKUP(A23,'[1]Z03 收入决算表(财决03表)'!$A$10:$L$500,12,FALSE))</f>
        <v>0</v>
      </c>
      <c r="K23" s="204" t="str">
        <f>'[1]Z03 收入决算表(财决03表)'!A22</f>
        <v>22102</v>
      </c>
      <c r="L23" s="205">
        <f>'[1]Z03 收入决算表(财决03表)'!$E22</f>
        <v>9.44</v>
      </c>
      <c r="M23" s="201">
        <f t="shared" si="1"/>
        <v>23</v>
      </c>
    </row>
    <row r="24" ht="22.5" customHeight="1" spans="1:13">
      <c r="A24" s="192" t="str">
        <f t="shared" si="0"/>
        <v>2210201</v>
      </c>
      <c r="B24" s="192"/>
      <c r="C24" s="192" t="str">
        <f>IF(ISERROR(VLOOKUP(A24,'[1]Z03 收入决算表(财决03表)'!$A$10:$K$500,4,FALSE)),"",VLOOKUP(A24,'[1]Z03 收入决算表(财决03表)'!$A$10:$K$500,4,FALSE))</f>
        <v>  住房公积金</v>
      </c>
      <c r="D24" s="193">
        <f>IF(ISERROR(VLOOKUP(A24,'[1]Z03 收入决算表(财决03表)'!$A$10:$K$500,5,FALSE)),"",VLOOKUP(A24,'[1]Z03 收入决算表(财决03表)'!$A$10:$K$500,5,FALSE))</f>
        <v>9.44</v>
      </c>
      <c r="E24" s="193">
        <f>IF(ISERROR(VLOOKUP(A24,'[1]Z03 收入决算表(财决03表)'!$A$10:$K$500,6,FALSE)),"",VLOOKUP(A24,'[1]Z03 收入决算表(财决03表)'!$A$10:$K$500,6,FALSE))</f>
        <v>9.44</v>
      </c>
      <c r="F24" s="193">
        <f>IF(ISERROR(VLOOKUP(A24,'[1]Z03 收入决算表(财决03表)'!$A$10:$K$500,7,FALSE)),"",VLOOKUP(A24,'[1]Z03 收入决算表(财决03表)'!$A$10:$K$500,7,FALSE))</f>
        <v>0</v>
      </c>
      <c r="G24" s="193">
        <f>IF(ISERROR(VLOOKUP(A24,'[1]Z03 收入决算表(财决03表)'!$A$10:$K$500,8,FALSE)),"",VLOOKUP(A24,'[1]Z03 收入决算表(财决03表)'!$A$10:$K$500,8,FALSE))</f>
        <v>0</v>
      </c>
      <c r="H24" s="193">
        <f>IF(ISERROR(VLOOKUP(A24,'[1]Z03 收入决算表(财决03表)'!$A$10:$L$500,10,FALSE)),"",VLOOKUP(A24,'[1]Z03 收入决算表(财决03表)'!$A$10:$L$500,10,FALSE))</f>
        <v>0</v>
      </c>
      <c r="I24" s="193">
        <f>IF(ISERROR(VLOOKUP(A24,'[1]Z03 收入决算表(财决03表)'!$A$10:$L$500,11,FALSE)),"",VLOOKUP(A24,'[1]Z03 收入决算表(财决03表)'!$A$10:$L$500,11,FALSE))</f>
        <v>0</v>
      </c>
      <c r="J24" s="193">
        <f>IF(ISERROR(VLOOKUP(A24,'[1]Z03 收入决算表(财决03表)'!$A$10:$L$500,12,FALSE)),"",VLOOKUP(A24,'[1]Z03 收入决算表(财决03表)'!$A$10:$L$500,12,FALSE))</f>
        <v>0</v>
      </c>
      <c r="K24" s="204" t="str">
        <f>'[1]Z03 收入决算表(财决03表)'!A23</f>
        <v>2210201</v>
      </c>
      <c r="L24" s="205">
        <f>'[1]Z03 收入决算表(财决03表)'!$E23</f>
        <v>9.44</v>
      </c>
      <c r="M24" s="201">
        <f t="shared" si="1"/>
        <v>24</v>
      </c>
    </row>
    <row r="25" ht="22.5" customHeight="1" spans="1:13">
      <c r="A25" s="192" t="str">
        <f t="shared" si="0"/>
        <v>229</v>
      </c>
      <c r="B25" s="192"/>
      <c r="C25" s="192" t="str">
        <f>IF(ISERROR(VLOOKUP(A25,'[1]Z03 收入决算表(财决03表)'!$A$10:$K$500,4,FALSE)),"",VLOOKUP(A25,'[1]Z03 收入决算表(财决03表)'!$A$10:$K$500,4,FALSE))</f>
        <v>其他支出</v>
      </c>
      <c r="D25" s="193">
        <f>IF(ISERROR(VLOOKUP(A25,'[1]Z03 收入决算表(财决03表)'!$A$10:$K$500,5,FALSE)),"",VLOOKUP(A25,'[1]Z03 收入决算表(财决03表)'!$A$10:$K$500,5,FALSE))</f>
        <v>19.49</v>
      </c>
      <c r="E25" s="193">
        <f>IF(ISERROR(VLOOKUP(A25,'[1]Z03 收入决算表(财决03表)'!$A$10:$K$500,6,FALSE)),"",VLOOKUP(A25,'[1]Z03 收入决算表(财决03表)'!$A$10:$K$500,6,FALSE))</f>
        <v>19.49</v>
      </c>
      <c r="F25" s="193">
        <f>IF(ISERROR(VLOOKUP(A25,'[1]Z03 收入决算表(财决03表)'!$A$10:$K$500,7,FALSE)),"",VLOOKUP(A25,'[1]Z03 收入决算表(财决03表)'!$A$10:$K$500,7,FALSE))</f>
        <v>0</v>
      </c>
      <c r="G25" s="193">
        <f>IF(ISERROR(VLOOKUP(A25,'[1]Z03 收入决算表(财决03表)'!$A$10:$K$500,8,FALSE)),"",VLOOKUP(A25,'[1]Z03 收入决算表(财决03表)'!$A$10:$K$500,8,FALSE))</f>
        <v>0</v>
      </c>
      <c r="H25" s="193">
        <f>IF(ISERROR(VLOOKUP(A25,'[1]Z03 收入决算表(财决03表)'!$A$10:$L$500,10,FALSE)),"",VLOOKUP(A25,'[1]Z03 收入决算表(财决03表)'!$A$10:$L$500,10,FALSE))</f>
        <v>0</v>
      </c>
      <c r="I25" s="193">
        <f>IF(ISERROR(VLOOKUP(A25,'[1]Z03 收入决算表(财决03表)'!$A$10:$L$500,11,FALSE)),"",VLOOKUP(A25,'[1]Z03 收入决算表(财决03表)'!$A$10:$L$500,11,FALSE))</f>
        <v>0</v>
      </c>
      <c r="J25" s="193">
        <f>IF(ISERROR(VLOOKUP(A25,'[1]Z03 收入决算表(财决03表)'!$A$10:$L$500,12,FALSE)),"",VLOOKUP(A25,'[1]Z03 收入决算表(财决03表)'!$A$10:$L$500,12,FALSE))</f>
        <v>0</v>
      </c>
      <c r="K25" s="204" t="str">
        <f>'[1]Z03 收入决算表(财决03表)'!A24</f>
        <v>229</v>
      </c>
      <c r="L25" s="205">
        <f>'[1]Z03 收入决算表(财决03表)'!$E24</f>
        <v>19.49</v>
      </c>
      <c r="M25" s="201">
        <f t="shared" si="1"/>
        <v>25</v>
      </c>
    </row>
    <row r="26" ht="22.5" customHeight="1" spans="1:13">
      <c r="A26" s="192" t="str">
        <f t="shared" si="0"/>
        <v>22960</v>
      </c>
      <c r="B26" s="192"/>
      <c r="C26" s="192" t="str">
        <f>IF(ISERROR(VLOOKUP(A26,'[1]Z03 收入决算表(财决03表)'!$A$10:$K$500,4,FALSE)),"",VLOOKUP(A26,'[1]Z03 收入决算表(财决03表)'!$A$10:$K$500,4,FALSE))</f>
        <v>彩票公益金安排的支出</v>
      </c>
      <c r="D26" s="193">
        <f>IF(ISERROR(VLOOKUP(A26,'[1]Z03 收入决算表(财决03表)'!$A$10:$K$500,5,FALSE)),"",VLOOKUP(A26,'[1]Z03 收入决算表(财决03表)'!$A$10:$K$500,5,FALSE))</f>
        <v>19.49</v>
      </c>
      <c r="E26" s="193">
        <f>IF(ISERROR(VLOOKUP(A26,'[1]Z03 收入决算表(财决03表)'!$A$10:$K$500,6,FALSE)),"",VLOOKUP(A26,'[1]Z03 收入决算表(财决03表)'!$A$10:$K$500,6,FALSE))</f>
        <v>19.49</v>
      </c>
      <c r="F26" s="193">
        <f>IF(ISERROR(VLOOKUP(A26,'[1]Z03 收入决算表(财决03表)'!$A$10:$K$500,7,FALSE)),"",VLOOKUP(A26,'[1]Z03 收入决算表(财决03表)'!$A$10:$K$500,7,FALSE))</f>
        <v>0</v>
      </c>
      <c r="G26" s="193">
        <f>IF(ISERROR(VLOOKUP(A26,'[1]Z03 收入决算表(财决03表)'!$A$10:$K$500,8,FALSE)),"",VLOOKUP(A26,'[1]Z03 收入决算表(财决03表)'!$A$10:$K$500,8,FALSE))</f>
        <v>0</v>
      </c>
      <c r="H26" s="193">
        <f>IF(ISERROR(VLOOKUP(A26,'[1]Z03 收入决算表(财决03表)'!$A$10:$L$500,10,FALSE)),"",VLOOKUP(A26,'[1]Z03 收入决算表(财决03表)'!$A$10:$L$500,10,FALSE))</f>
        <v>0</v>
      </c>
      <c r="I26" s="193">
        <f>IF(ISERROR(VLOOKUP(A26,'[1]Z03 收入决算表(财决03表)'!$A$10:$L$500,11,FALSE)),"",VLOOKUP(A26,'[1]Z03 收入决算表(财决03表)'!$A$10:$L$500,11,FALSE))</f>
        <v>0</v>
      </c>
      <c r="J26" s="193">
        <f>IF(ISERROR(VLOOKUP(A26,'[1]Z03 收入决算表(财决03表)'!$A$10:$L$500,12,FALSE)),"",VLOOKUP(A26,'[1]Z03 收入决算表(财决03表)'!$A$10:$L$500,12,FALSE))</f>
        <v>0</v>
      </c>
      <c r="K26" s="204" t="str">
        <f>'[1]Z03 收入决算表(财决03表)'!A25</f>
        <v>22960</v>
      </c>
      <c r="L26" s="205">
        <f>'[1]Z03 收入决算表(财决03表)'!$E25</f>
        <v>19.49</v>
      </c>
      <c r="M26" s="201">
        <f t="shared" si="1"/>
        <v>26</v>
      </c>
    </row>
    <row r="27" ht="22.5" customHeight="1" spans="1:13">
      <c r="A27" s="192" t="str">
        <f t="shared" si="0"/>
        <v>2296006</v>
      </c>
      <c r="B27" s="192"/>
      <c r="C27" s="192" t="str">
        <f>IF(ISERROR(VLOOKUP(A27,'[1]Z03 收入决算表(财决03表)'!$A$10:$K$500,4,FALSE)),"",VLOOKUP(A27,'[1]Z03 收入决算表(财决03表)'!$A$10:$K$500,4,FALSE))</f>
        <v>  用于残疾人事业的彩票公益金支出</v>
      </c>
      <c r="D27" s="193">
        <f>IF(ISERROR(VLOOKUP(A27,'[1]Z03 收入决算表(财决03表)'!$A$10:$K$500,5,FALSE)),"",VLOOKUP(A27,'[1]Z03 收入决算表(财决03表)'!$A$10:$K$500,5,FALSE))</f>
        <v>19.49</v>
      </c>
      <c r="E27" s="193">
        <f>IF(ISERROR(VLOOKUP(A27,'[1]Z03 收入决算表(财决03表)'!$A$10:$K$500,6,FALSE)),"",VLOOKUP(A27,'[1]Z03 收入决算表(财决03表)'!$A$10:$K$500,6,FALSE))</f>
        <v>19.49</v>
      </c>
      <c r="F27" s="193">
        <f>IF(ISERROR(VLOOKUP(A27,'[1]Z03 收入决算表(财决03表)'!$A$10:$K$500,7,FALSE)),"",VLOOKUP(A27,'[1]Z03 收入决算表(财决03表)'!$A$10:$K$500,7,FALSE))</f>
        <v>0</v>
      </c>
      <c r="G27" s="193">
        <f>IF(ISERROR(VLOOKUP(A27,'[1]Z03 收入决算表(财决03表)'!$A$10:$K$500,8,FALSE)),"",VLOOKUP(A27,'[1]Z03 收入决算表(财决03表)'!$A$10:$K$500,8,FALSE))</f>
        <v>0</v>
      </c>
      <c r="H27" s="193">
        <f>IF(ISERROR(VLOOKUP(A27,'[1]Z03 收入决算表(财决03表)'!$A$10:$L$500,10,FALSE)),"",VLOOKUP(A27,'[1]Z03 收入决算表(财决03表)'!$A$10:$L$500,10,FALSE))</f>
        <v>0</v>
      </c>
      <c r="I27" s="193">
        <f>IF(ISERROR(VLOOKUP(A27,'[1]Z03 收入决算表(财决03表)'!$A$10:$L$500,11,FALSE)),"",VLOOKUP(A27,'[1]Z03 收入决算表(财决03表)'!$A$10:$L$500,11,FALSE))</f>
        <v>0</v>
      </c>
      <c r="J27" s="193">
        <f>IF(ISERROR(VLOOKUP(A27,'[1]Z03 收入决算表(财决03表)'!$A$10:$L$500,12,FALSE)),"",VLOOKUP(A27,'[1]Z03 收入决算表(财决03表)'!$A$10:$L$500,12,FALSE))</f>
        <v>0</v>
      </c>
      <c r="K27" s="204" t="str">
        <f>'[1]Z03 收入决算表(财决03表)'!A26</f>
        <v>2296006</v>
      </c>
      <c r="L27" s="205">
        <f>'[1]Z03 收入决算表(财决03表)'!$E26</f>
        <v>19.49</v>
      </c>
      <c r="M27" s="201">
        <f t="shared" si="1"/>
        <v>27</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I19" sqref="I19"/>
    </sheetView>
  </sheetViews>
  <sheetFormatPr defaultColWidth="9" defaultRowHeight="14.25"/>
  <cols>
    <col min="1" max="1" width="5.58333333333333" style="125" customWidth="1"/>
    <col min="2" max="2" width="4.75" style="125" customWidth="1"/>
    <col min="3" max="3" width="25.5833333333333" style="125" customWidth="1"/>
    <col min="4" max="4" width="14.3333333333333" style="125" customWidth="1"/>
    <col min="5" max="9" width="14.5833333333333" style="125" customWidth="1"/>
    <col min="10" max="10" width="11.75" style="149" customWidth="1"/>
    <col min="11" max="11" width="12.5833333333333" style="149" customWidth="1"/>
    <col min="12" max="13" width="9" style="149"/>
    <col min="14" max="16384" width="9" style="125"/>
  </cols>
  <sheetData>
    <row r="1" s="146" customFormat="1" ht="21.75" spans="1:13">
      <c r="A1" s="150" t="s">
        <v>74</v>
      </c>
      <c r="B1" s="150"/>
      <c r="C1" s="150"/>
      <c r="D1" s="150"/>
      <c r="E1" s="150"/>
      <c r="F1" s="150"/>
      <c r="G1" s="150"/>
      <c r="H1" s="150"/>
      <c r="I1" s="150"/>
      <c r="J1" s="149"/>
      <c r="K1" s="166"/>
      <c r="L1" s="166"/>
      <c r="M1" s="166" t="str">
        <f>"a1:"&amp;"I"&amp;MAX(L10:L500)</f>
        <v>a1:I27</v>
      </c>
    </row>
    <row r="2" spans="1:9">
      <c r="A2" s="10" t="str">
        <f>'01收入支出决算总表'!A3</f>
        <v>部门：沅江市残疾人联合会</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715.66</v>
      </c>
      <c r="E10" s="161">
        <f>'[1]Z04 支出决算表(财决04表)'!F9</f>
        <v>137.07</v>
      </c>
      <c r="F10" s="161">
        <f>'[1]Z04 支出决算表(财决04表)'!G9</f>
        <v>578.6</v>
      </c>
      <c r="G10" s="161">
        <f>'[1]Z04 支出决算表(财决04表)'!H9</f>
        <v>0</v>
      </c>
      <c r="H10" s="161">
        <f>'[1]Z04 支出决算表(财决04表)'!I9</f>
        <v>0</v>
      </c>
      <c r="I10" s="161">
        <f>'[1]Z04 支出决算表(财决04表)'!J9</f>
        <v>0</v>
      </c>
      <c r="J10" s="176"/>
      <c r="L10" s="149">
        <f>ROW()</f>
        <v>10</v>
      </c>
    </row>
    <row r="11" ht="22.75" customHeight="1" spans="1:12">
      <c r="A11" s="162" t="str">
        <f>IF(J11&gt;0,J11,"")</f>
        <v>208</v>
      </c>
      <c r="B11" s="163"/>
      <c r="C11" s="164" t="str">
        <f>IF(ISERROR(VLOOKUP(A11,'[1]Z04 支出决算表(财决04表)'!$A$10:$J$500,4,FALSE)),"",VLOOKUP(A11,'[1]Z04 支出决算表(财决04表)'!$A$10:$J$500,4,FALSE))</f>
        <v>社会保障和就业支出</v>
      </c>
      <c r="D11" s="165">
        <f>IF(ISERROR(VLOOKUP(A11,'[1]Z04 支出决算表(财决04表)'!$A$10:$J$500,5,FALSE)),"",VLOOKUP(A11,'[1]Z04 支出决算表(财决04表)'!$A$10:$J$500,5,FALSE))</f>
        <v>673.76</v>
      </c>
      <c r="E11" s="165">
        <f>IF(ISERROR(VLOOKUP(A11,'[1]Z04 支出决算表(财决04表)'!$A$10:$J$500,6,FALSE)),"",VLOOKUP(A11,'[1]Z04 支出决算表(财决04表)'!$A$10:$J$500,6,FALSE))</f>
        <v>127.63</v>
      </c>
      <c r="F11" s="165">
        <f>IF(ISERROR(VLOOKUP(A11,'[1]Z04 支出决算表(财决04表)'!$A$10:$J$500,7,FALSE)),"",VLOOKUP(A11,'[1]Z04 支出决算表(财决04表)'!$A$10:$J$500,7,FALSE))</f>
        <v>546.13</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208</v>
      </c>
      <c r="K11" s="177">
        <f>'[1]Z04 支出决算表(财决04表)'!$E10</f>
        <v>673.76</v>
      </c>
      <c r="L11" s="149">
        <f>IF(C11&lt;&gt;"",ROW(),"")</f>
        <v>11</v>
      </c>
    </row>
    <row r="12" ht="22.75" customHeight="1" spans="1:12">
      <c r="A12" s="162" t="str">
        <f t="shared" ref="A12:A75" si="0">IF(J12&gt;0,J12,"")</f>
        <v>20811</v>
      </c>
      <c r="B12" s="163"/>
      <c r="C12" s="164" t="str">
        <f>IF(ISERROR(VLOOKUP(A12,'[1]Z04 支出决算表(财决04表)'!$A$10:$J$500,4,FALSE)),"",VLOOKUP(A12,'[1]Z04 支出决算表(财决04表)'!$A$10:$J$500,4,FALSE))</f>
        <v>残疾人事业</v>
      </c>
      <c r="D12" s="165">
        <f>IF(ISERROR(VLOOKUP(A12,'[1]Z04 支出决算表(财决04表)'!$A$10:$J$500,5,FALSE)),"",VLOOKUP(A12,'[1]Z04 支出决算表(财决04表)'!$A$10:$J$500,5,FALSE))</f>
        <v>673.76</v>
      </c>
      <c r="E12" s="165">
        <f>IF(ISERROR(VLOOKUP(A12,'[1]Z04 支出决算表(财决04表)'!$A$10:$J$500,6,FALSE)),"",VLOOKUP(A12,'[1]Z04 支出决算表(财决04表)'!$A$10:$J$500,6,FALSE))</f>
        <v>127.63</v>
      </c>
      <c r="F12" s="165">
        <f>IF(ISERROR(VLOOKUP(A12,'[1]Z04 支出决算表(财决04表)'!$A$10:$J$500,7,FALSE)),"",VLOOKUP(A12,'[1]Z04 支出决算表(财决04表)'!$A$10:$J$500,7,FALSE))</f>
        <v>546.13</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20811</v>
      </c>
      <c r="K12" s="177">
        <f>'[1]Z04 支出决算表(财决04表)'!$E11</f>
        <v>673.76</v>
      </c>
      <c r="L12" s="149">
        <f t="shared" ref="L12:L75" si="1">IF(C12&lt;&gt;"",ROW(),"")</f>
        <v>12</v>
      </c>
    </row>
    <row r="13" ht="22.75" customHeight="1" spans="1:12">
      <c r="A13" s="162" t="str">
        <f t="shared" si="0"/>
        <v>2081101</v>
      </c>
      <c r="B13" s="163"/>
      <c r="C13" s="164" t="str">
        <f>IF(ISERROR(VLOOKUP(A13,'[1]Z04 支出决算表(财决04表)'!$A$10:$J$500,4,FALSE)),"",VLOOKUP(A13,'[1]Z04 支出决算表(财决04表)'!$A$10:$J$500,4,FALSE))</f>
        <v>  行政运行</v>
      </c>
      <c r="D13" s="165">
        <f>IF(ISERROR(VLOOKUP(A13,'[1]Z04 支出决算表(财决04表)'!$A$10:$J$500,5,FALSE)),"",VLOOKUP(A13,'[1]Z04 支出决算表(财决04表)'!$A$10:$J$500,5,FALSE))</f>
        <v>127.63</v>
      </c>
      <c r="E13" s="165">
        <f>IF(ISERROR(VLOOKUP(A13,'[1]Z04 支出决算表(财决04表)'!$A$10:$J$500,6,FALSE)),"",VLOOKUP(A13,'[1]Z04 支出决算表(财决04表)'!$A$10:$J$500,6,FALSE))</f>
        <v>127.63</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2081101</v>
      </c>
      <c r="K13" s="177">
        <f>'[1]Z04 支出决算表(财决04表)'!$E12</f>
        <v>127.63</v>
      </c>
      <c r="L13" s="149">
        <f t="shared" si="1"/>
        <v>13</v>
      </c>
    </row>
    <row r="14" ht="22.75" customHeight="1" spans="1:12">
      <c r="A14" s="162" t="str">
        <f t="shared" si="0"/>
        <v>2081102</v>
      </c>
      <c r="B14" s="163"/>
      <c r="C14" s="164" t="str">
        <f>IF(ISERROR(VLOOKUP(A14,'[1]Z04 支出决算表(财决04表)'!$A$10:$J$500,4,FALSE)),"",VLOOKUP(A14,'[1]Z04 支出决算表(财决04表)'!$A$10:$J$500,4,FALSE))</f>
        <v>  一般行政管理事务</v>
      </c>
      <c r="D14" s="165">
        <f>IF(ISERROR(VLOOKUP(A14,'[1]Z04 支出决算表(财决04表)'!$A$10:$J$500,5,FALSE)),"",VLOOKUP(A14,'[1]Z04 支出决算表(财决04表)'!$A$10:$J$500,5,FALSE))</f>
        <v>57.67</v>
      </c>
      <c r="E14" s="165">
        <f>IF(ISERROR(VLOOKUP(A14,'[1]Z04 支出决算表(财决04表)'!$A$10:$J$500,6,FALSE)),"",VLOOKUP(A14,'[1]Z04 支出决算表(财决04表)'!$A$10:$J$500,6,FALSE))</f>
        <v>0</v>
      </c>
      <c r="F14" s="165">
        <f>IF(ISERROR(VLOOKUP(A14,'[1]Z04 支出决算表(财决04表)'!$A$10:$J$500,7,FALSE)),"",VLOOKUP(A14,'[1]Z04 支出决算表(财决04表)'!$A$10:$J$500,7,FALSE))</f>
        <v>57.67</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2081102</v>
      </c>
      <c r="K14" s="177">
        <f>'[1]Z04 支出决算表(财决04表)'!$E13</f>
        <v>57.67</v>
      </c>
      <c r="L14" s="149">
        <f t="shared" si="1"/>
        <v>14</v>
      </c>
    </row>
    <row r="15" ht="22.75" customHeight="1" spans="1:12">
      <c r="A15" s="162" t="str">
        <f t="shared" si="0"/>
        <v>2081104</v>
      </c>
      <c r="B15" s="163"/>
      <c r="C15" s="164" t="str">
        <f>IF(ISERROR(VLOOKUP(A15,'[1]Z04 支出决算表(财决04表)'!$A$10:$J$500,4,FALSE)),"",VLOOKUP(A15,'[1]Z04 支出决算表(财决04表)'!$A$10:$J$500,4,FALSE))</f>
        <v>  残疾人康复</v>
      </c>
      <c r="D15" s="165">
        <f>IF(ISERROR(VLOOKUP(A15,'[1]Z04 支出决算表(财决04表)'!$A$10:$J$500,5,FALSE)),"",VLOOKUP(A15,'[1]Z04 支出决算表(财决04表)'!$A$10:$J$500,5,FALSE))</f>
        <v>84.79</v>
      </c>
      <c r="E15" s="165">
        <f>IF(ISERROR(VLOOKUP(A15,'[1]Z04 支出决算表(财决04表)'!$A$10:$J$500,6,FALSE)),"",VLOOKUP(A15,'[1]Z04 支出决算表(财决04表)'!$A$10:$J$500,6,FALSE))</f>
        <v>0</v>
      </c>
      <c r="F15" s="165">
        <f>IF(ISERROR(VLOOKUP(A15,'[1]Z04 支出决算表(财决04表)'!$A$10:$J$500,7,FALSE)),"",VLOOKUP(A15,'[1]Z04 支出决算表(财决04表)'!$A$10:$J$500,7,FALSE))</f>
        <v>84.79</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2081104</v>
      </c>
      <c r="K15" s="177">
        <f>'[1]Z04 支出决算表(财决04表)'!$E14</f>
        <v>84.79</v>
      </c>
      <c r="L15" s="149">
        <f t="shared" si="1"/>
        <v>15</v>
      </c>
    </row>
    <row r="16" ht="22.75" customHeight="1" spans="1:12">
      <c r="A16" s="162" t="str">
        <f t="shared" si="0"/>
        <v>2081105</v>
      </c>
      <c r="B16" s="163"/>
      <c r="C16" s="164" t="str">
        <f>IF(ISERROR(VLOOKUP(A16,'[1]Z04 支出决算表(财决04表)'!$A$10:$J$500,4,FALSE)),"",VLOOKUP(A16,'[1]Z04 支出决算表(财决04表)'!$A$10:$J$500,4,FALSE))</f>
        <v>  残疾人就业和扶贫</v>
      </c>
      <c r="D16" s="165">
        <f>IF(ISERROR(VLOOKUP(A16,'[1]Z04 支出决算表(财决04表)'!$A$10:$J$500,5,FALSE)),"",VLOOKUP(A16,'[1]Z04 支出决算表(财决04表)'!$A$10:$J$500,5,FALSE))</f>
        <v>159.67</v>
      </c>
      <c r="E16" s="165">
        <f>IF(ISERROR(VLOOKUP(A16,'[1]Z04 支出决算表(财决04表)'!$A$10:$J$500,6,FALSE)),"",VLOOKUP(A16,'[1]Z04 支出决算表(财决04表)'!$A$10:$J$500,6,FALSE))</f>
        <v>0</v>
      </c>
      <c r="F16" s="165">
        <f>IF(ISERROR(VLOOKUP(A16,'[1]Z04 支出决算表(财决04表)'!$A$10:$J$500,7,FALSE)),"",VLOOKUP(A16,'[1]Z04 支出决算表(财决04表)'!$A$10:$J$500,7,FALSE))</f>
        <v>159.67</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2081105</v>
      </c>
      <c r="K16" s="177">
        <f>'[1]Z04 支出决算表(财决04表)'!$E15</f>
        <v>159.67</v>
      </c>
      <c r="L16" s="149">
        <f t="shared" si="1"/>
        <v>16</v>
      </c>
    </row>
    <row r="17" ht="22.75" customHeight="1" spans="1:12">
      <c r="A17" s="162" t="str">
        <f t="shared" si="0"/>
        <v>2081106</v>
      </c>
      <c r="B17" s="163"/>
      <c r="C17" s="164" t="str">
        <f>IF(ISERROR(VLOOKUP(A17,'[1]Z04 支出决算表(财决04表)'!$A$10:$J$500,4,FALSE)),"",VLOOKUP(A17,'[1]Z04 支出决算表(财决04表)'!$A$10:$J$500,4,FALSE))</f>
        <v>  残疾人体育</v>
      </c>
      <c r="D17" s="165">
        <f>IF(ISERROR(VLOOKUP(A17,'[1]Z04 支出决算表(财决04表)'!$A$10:$J$500,5,FALSE)),"",VLOOKUP(A17,'[1]Z04 支出决算表(财决04表)'!$A$10:$J$500,5,FALSE))</f>
        <v>5.87</v>
      </c>
      <c r="E17" s="165">
        <f>IF(ISERROR(VLOOKUP(A17,'[1]Z04 支出决算表(财决04表)'!$A$10:$J$500,6,FALSE)),"",VLOOKUP(A17,'[1]Z04 支出决算表(财决04表)'!$A$10:$J$500,6,FALSE))</f>
        <v>0</v>
      </c>
      <c r="F17" s="165">
        <f>IF(ISERROR(VLOOKUP(A17,'[1]Z04 支出决算表(财决04表)'!$A$10:$J$500,7,FALSE)),"",VLOOKUP(A17,'[1]Z04 支出决算表(财决04表)'!$A$10:$J$500,7,FALSE))</f>
        <v>5.87</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2081106</v>
      </c>
      <c r="K17" s="177">
        <f>'[1]Z04 支出决算表(财决04表)'!$E16</f>
        <v>5.87</v>
      </c>
      <c r="L17" s="149">
        <f t="shared" si="1"/>
        <v>17</v>
      </c>
    </row>
    <row r="18" ht="22.75" customHeight="1" spans="1:12">
      <c r="A18" s="162" t="str">
        <f t="shared" si="0"/>
        <v>2081199</v>
      </c>
      <c r="B18" s="163"/>
      <c r="C18" s="164" t="str">
        <f>IF(ISERROR(VLOOKUP(A18,'[1]Z04 支出决算表(财决04表)'!$A$10:$J$500,4,FALSE)),"",VLOOKUP(A18,'[1]Z04 支出决算表(财决04表)'!$A$10:$J$500,4,FALSE))</f>
        <v>  其他残疾人事业支出</v>
      </c>
      <c r="D18" s="165">
        <f>IF(ISERROR(VLOOKUP(A18,'[1]Z04 支出决算表(财决04表)'!$A$10:$J$500,5,FALSE)),"",VLOOKUP(A18,'[1]Z04 支出决算表(财决04表)'!$A$10:$J$500,5,FALSE))</f>
        <v>238.13</v>
      </c>
      <c r="E18" s="165">
        <f>IF(ISERROR(VLOOKUP(A18,'[1]Z04 支出决算表(财决04表)'!$A$10:$J$500,6,FALSE)),"",VLOOKUP(A18,'[1]Z04 支出决算表(财决04表)'!$A$10:$J$500,6,FALSE))</f>
        <v>0</v>
      </c>
      <c r="F18" s="165">
        <f>IF(ISERROR(VLOOKUP(A18,'[1]Z04 支出决算表(财决04表)'!$A$10:$J$500,7,FALSE)),"",VLOOKUP(A18,'[1]Z04 支出决算表(财决04表)'!$A$10:$J$500,7,FALSE))</f>
        <v>238.13</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2081199</v>
      </c>
      <c r="K18" s="177">
        <f>'[1]Z04 支出决算表(财决04表)'!$E17</f>
        <v>238.13</v>
      </c>
      <c r="L18" s="149">
        <f t="shared" si="1"/>
        <v>18</v>
      </c>
    </row>
    <row r="19" ht="22.75" customHeight="1" spans="1:12">
      <c r="A19" s="162" t="str">
        <f t="shared" si="0"/>
        <v>213</v>
      </c>
      <c r="B19" s="163"/>
      <c r="C19" s="164" t="str">
        <f>IF(ISERROR(VLOOKUP(A19,'[1]Z04 支出决算表(财决04表)'!$A$10:$J$500,4,FALSE)),"",VLOOKUP(A19,'[1]Z04 支出决算表(财决04表)'!$A$10:$J$500,4,FALSE))</f>
        <v>农林水支出</v>
      </c>
      <c r="D19" s="165">
        <f>IF(ISERROR(VLOOKUP(A19,'[1]Z04 支出决算表(财决04表)'!$A$10:$J$500,5,FALSE)),"",VLOOKUP(A19,'[1]Z04 支出决算表(财决04表)'!$A$10:$J$500,5,FALSE))</f>
        <v>12.98</v>
      </c>
      <c r="E19" s="165">
        <f>IF(ISERROR(VLOOKUP(A19,'[1]Z04 支出决算表(财决04表)'!$A$10:$J$500,6,FALSE)),"",VLOOKUP(A19,'[1]Z04 支出决算表(财决04表)'!$A$10:$J$500,6,FALSE))</f>
        <v>0</v>
      </c>
      <c r="F19" s="165">
        <f>IF(ISERROR(VLOOKUP(A19,'[1]Z04 支出决算表(财决04表)'!$A$10:$J$500,7,FALSE)),"",VLOOKUP(A19,'[1]Z04 支出决算表(财决04表)'!$A$10:$J$500,7,FALSE))</f>
        <v>12.98</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213</v>
      </c>
      <c r="K19" s="177">
        <f>'[1]Z04 支出决算表(财决04表)'!$E18</f>
        <v>12.98</v>
      </c>
      <c r="L19" s="149">
        <f t="shared" si="1"/>
        <v>19</v>
      </c>
    </row>
    <row r="20" ht="22.75" customHeight="1" spans="1:12">
      <c r="A20" s="162" t="str">
        <f t="shared" si="0"/>
        <v>21305</v>
      </c>
      <c r="B20" s="163"/>
      <c r="C20" s="164" t="str">
        <f>IF(ISERROR(VLOOKUP(A20,'[1]Z04 支出决算表(财决04表)'!$A$10:$J$500,4,FALSE)),"",VLOOKUP(A20,'[1]Z04 支出决算表(财决04表)'!$A$10:$J$500,4,FALSE))</f>
        <v>扶贫</v>
      </c>
      <c r="D20" s="165">
        <f>IF(ISERROR(VLOOKUP(A20,'[1]Z04 支出决算表(财决04表)'!$A$10:$J$500,5,FALSE)),"",VLOOKUP(A20,'[1]Z04 支出决算表(财决04表)'!$A$10:$J$500,5,FALSE))</f>
        <v>12.98</v>
      </c>
      <c r="E20" s="165">
        <f>IF(ISERROR(VLOOKUP(A20,'[1]Z04 支出决算表(财决04表)'!$A$10:$J$500,6,FALSE)),"",VLOOKUP(A20,'[1]Z04 支出决算表(财决04表)'!$A$10:$J$500,6,FALSE))</f>
        <v>0</v>
      </c>
      <c r="F20" s="165">
        <f>IF(ISERROR(VLOOKUP(A20,'[1]Z04 支出决算表(财决04表)'!$A$10:$J$500,7,FALSE)),"",VLOOKUP(A20,'[1]Z04 支出决算表(财决04表)'!$A$10:$J$500,7,FALSE))</f>
        <v>12.98</v>
      </c>
      <c r="G20" s="165">
        <f>IF(ISERROR(VLOOKUP(A20,'[1]Z04 支出决算表(财决04表)'!$A$10:$J$500,8,FALSE)),"",VLOOKUP(A20,'[1]Z04 支出决算表(财决04表)'!$A$10:$J$500,8,FALSE))</f>
        <v>0</v>
      </c>
      <c r="H20" s="165">
        <f>IF(ISERROR(VLOOKUP(A20,'[1]Z04 支出决算表(财决04表)'!$A$10:$J$500,9,FALSE)),"",VLOOKUP(A20,'[1]Z04 支出决算表(财决04表)'!$A$10:$J$500,9,FALSE))</f>
        <v>0</v>
      </c>
      <c r="I20" s="165">
        <f>IF(ISERROR(VLOOKUP(A20,'[1]Z04 支出决算表(财决04表)'!$A$10:$J$500,10,FALSE)),"",VLOOKUP(A20,'[1]Z04 支出决算表(财决04表)'!$A$10:$J$500,10,FALSE))</f>
        <v>0</v>
      </c>
      <c r="J20" s="176" t="str">
        <f>'[1]Z04 支出决算表(财决04表)'!$A19</f>
        <v>21305</v>
      </c>
      <c r="K20" s="177">
        <f>'[1]Z04 支出决算表(财决04表)'!$E19</f>
        <v>12.98</v>
      </c>
      <c r="L20" s="149">
        <f t="shared" si="1"/>
        <v>20</v>
      </c>
    </row>
    <row r="21" ht="22.75" customHeight="1" spans="1:12">
      <c r="A21" s="162" t="str">
        <f t="shared" si="0"/>
        <v>2130599</v>
      </c>
      <c r="B21" s="163"/>
      <c r="C21" s="164" t="str">
        <f>IF(ISERROR(VLOOKUP(A21,'[1]Z04 支出决算表(财决04表)'!$A$10:$J$500,4,FALSE)),"",VLOOKUP(A21,'[1]Z04 支出决算表(财决04表)'!$A$10:$J$500,4,FALSE))</f>
        <v>  其他扶贫支出</v>
      </c>
      <c r="D21" s="165">
        <f>IF(ISERROR(VLOOKUP(A21,'[1]Z04 支出决算表(财决04表)'!$A$10:$J$500,5,FALSE)),"",VLOOKUP(A21,'[1]Z04 支出决算表(财决04表)'!$A$10:$J$500,5,FALSE))</f>
        <v>12.98</v>
      </c>
      <c r="E21" s="165">
        <f>IF(ISERROR(VLOOKUP(A21,'[1]Z04 支出决算表(财决04表)'!$A$10:$J$500,6,FALSE)),"",VLOOKUP(A21,'[1]Z04 支出决算表(财决04表)'!$A$10:$J$500,6,FALSE))</f>
        <v>0</v>
      </c>
      <c r="F21" s="165">
        <f>IF(ISERROR(VLOOKUP(A21,'[1]Z04 支出决算表(财决04表)'!$A$10:$J$500,7,FALSE)),"",VLOOKUP(A21,'[1]Z04 支出决算表(财决04表)'!$A$10:$J$500,7,FALSE))</f>
        <v>12.98</v>
      </c>
      <c r="G21" s="165">
        <f>IF(ISERROR(VLOOKUP(A21,'[1]Z04 支出决算表(财决04表)'!$A$10:$J$500,8,FALSE)),"",VLOOKUP(A21,'[1]Z04 支出决算表(财决04表)'!$A$10:$J$500,8,FALSE))</f>
        <v>0</v>
      </c>
      <c r="H21" s="165">
        <f>IF(ISERROR(VLOOKUP(A21,'[1]Z04 支出决算表(财决04表)'!$A$10:$J$500,9,FALSE)),"",VLOOKUP(A21,'[1]Z04 支出决算表(财决04表)'!$A$10:$J$500,9,FALSE))</f>
        <v>0</v>
      </c>
      <c r="I21" s="165">
        <f>IF(ISERROR(VLOOKUP(A21,'[1]Z04 支出决算表(财决04表)'!$A$10:$J$500,10,FALSE)),"",VLOOKUP(A21,'[1]Z04 支出决算表(财决04表)'!$A$10:$J$500,10,FALSE))</f>
        <v>0</v>
      </c>
      <c r="J21" s="176" t="str">
        <f>'[1]Z04 支出决算表(财决04表)'!$A20</f>
        <v>2130599</v>
      </c>
      <c r="K21" s="177">
        <f>'[1]Z04 支出决算表(财决04表)'!$E20</f>
        <v>12.98</v>
      </c>
      <c r="L21" s="149">
        <f t="shared" si="1"/>
        <v>21</v>
      </c>
    </row>
    <row r="22" ht="22.75" customHeight="1" spans="1:12">
      <c r="A22" s="162" t="str">
        <f t="shared" si="0"/>
        <v>221</v>
      </c>
      <c r="B22" s="163"/>
      <c r="C22" s="164" t="str">
        <f>IF(ISERROR(VLOOKUP(A22,'[1]Z04 支出决算表(财决04表)'!$A$10:$J$500,4,FALSE)),"",VLOOKUP(A22,'[1]Z04 支出决算表(财决04表)'!$A$10:$J$500,4,FALSE))</f>
        <v>住房保障支出</v>
      </c>
      <c r="D22" s="165">
        <f>IF(ISERROR(VLOOKUP(A22,'[1]Z04 支出决算表(财决04表)'!$A$10:$J$500,5,FALSE)),"",VLOOKUP(A22,'[1]Z04 支出决算表(财决04表)'!$A$10:$J$500,5,FALSE))</f>
        <v>9.44</v>
      </c>
      <c r="E22" s="165">
        <f>IF(ISERROR(VLOOKUP(A22,'[1]Z04 支出决算表(财决04表)'!$A$10:$J$500,6,FALSE)),"",VLOOKUP(A22,'[1]Z04 支出决算表(财决04表)'!$A$10:$J$500,6,FALSE))</f>
        <v>9.44</v>
      </c>
      <c r="F22" s="165">
        <f>IF(ISERROR(VLOOKUP(A22,'[1]Z04 支出决算表(财决04表)'!$A$10:$J$500,7,FALSE)),"",VLOOKUP(A22,'[1]Z04 支出决算表(财决04表)'!$A$10:$J$500,7,FALSE))</f>
        <v>0</v>
      </c>
      <c r="G22" s="165">
        <f>IF(ISERROR(VLOOKUP(A22,'[1]Z04 支出决算表(财决04表)'!$A$10:$J$500,8,FALSE)),"",VLOOKUP(A22,'[1]Z04 支出决算表(财决04表)'!$A$10:$J$500,8,FALSE))</f>
        <v>0</v>
      </c>
      <c r="H22" s="165">
        <f>IF(ISERROR(VLOOKUP(A22,'[1]Z04 支出决算表(财决04表)'!$A$10:$J$500,9,FALSE)),"",VLOOKUP(A22,'[1]Z04 支出决算表(财决04表)'!$A$10:$J$500,9,FALSE))</f>
        <v>0</v>
      </c>
      <c r="I22" s="165">
        <f>IF(ISERROR(VLOOKUP(A22,'[1]Z04 支出决算表(财决04表)'!$A$10:$J$500,10,FALSE)),"",VLOOKUP(A22,'[1]Z04 支出决算表(财决04表)'!$A$10:$J$500,10,FALSE))</f>
        <v>0</v>
      </c>
      <c r="J22" s="176" t="str">
        <f>'[1]Z04 支出决算表(财决04表)'!$A21</f>
        <v>221</v>
      </c>
      <c r="K22" s="177">
        <f>'[1]Z04 支出决算表(财决04表)'!$E21</f>
        <v>9.44</v>
      </c>
      <c r="L22" s="149">
        <f t="shared" si="1"/>
        <v>22</v>
      </c>
    </row>
    <row r="23" ht="22.75" customHeight="1" spans="1:12">
      <c r="A23" s="162" t="str">
        <f t="shared" si="0"/>
        <v>22102</v>
      </c>
      <c r="B23" s="163"/>
      <c r="C23" s="164" t="str">
        <f>IF(ISERROR(VLOOKUP(A23,'[1]Z04 支出决算表(财决04表)'!$A$10:$J$500,4,FALSE)),"",VLOOKUP(A23,'[1]Z04 支出决算表(财决04表)'!$A$10:$J$500,4,FALSE))</f>
        <v>住房改革支出</v>
      </c>
      <c r="D23" s="165">
        <f>IF(ISERROR(VLOOKUP(A23,'[1]Z04 支出决算表(财决04表)'!$A$10:$J$500,5,FALSE)),"",VLOOKUP(A23,'[1]Z04 支出决算表(财决04表)'!$A$10:$J$500,5,FALSE))</f>
        <v>9.44</v>
      </c>
      <c r="E23" s="165">
        <f>IF(ISERROR(VLOOKUP(A23,'[1]Z04 支出决算表(财决04表)'!$A$10:$J$500,6,FALSE)),"",VLOOKUP(A23,'[1]Z04 支出决算表(财决04表)'!$A$10:$J$500,6,FALSE))</f>
        <v>9.44</v>
      </c>
      <c r="F23" s="165">
        <f>IF(ISERROR(VLOOKUP(A23,'[1]Z04 支出决算表(财决04表)'!$A$10:$J$500,7,FALSE)),"",VLOOKUP(A23,'[1]Z04 支出决算表(财决04表)'!$A$10:$J$500,7,FALSE))</f>
        <v>0</v>
      </c>
      <c r="G23" s="165">
        <f>IF(ISERROR(VLOOKUP(A23,'[1]Z04 支出决算表(财决04表)'!$A$10:$J$500,8,FALSE)),"",VLOOKUP(A23,'[1]Z04 支出决算表(财决04表)'!$A$10:$J$500,8,FALSE))</f>
        <v>0</v>
      </c>
      <c r="H23" s="165">
        <f>IF(ISERROR(VLOOKUP(A23,'[1]Z04 支出决算表(财决04表)'!$A$10:$J$500,9,FALSE)),"",VLOOKUP(A23,'[1]Z04 支出决算表(财决04表)'!$A$10:$J$500,9,FALSE))</f>
        <v>0</v>
      </c>
      <c r="I23" s="165">
        <f>IF(ISERROR(VLOOKUP(A23,'[1]Z04 支出决算表(财决04表)'!$A$10:$J$500,10,FALSE)),"",VLOOKUP(A23,'[1]Z04 支出决算表(财决04表)'!$A$10:$J$500,10,FALSE))</f>
        <v>0</v>
      </c>
      <c r="J23" s="176" t="str">
        <f>'[1]Z04 支出决算表(财决04表)'!$A22</f>
        <v>22102</v>
      </c>
      <c r="K23" s="177">
        <f>'[1]Z04 支出决算表(财决04表)'!$E22</f>
        <v>9.44</v>
      </c>
      <c r="L23" s="149">
        <f t="shared" si="1"/>
        <v>23</v>
      </c>
    </row>
    <row r="24" ht="22.75" customHeight="1" spans="1:12">
      <c r="A24" s="162" t="str">
        <f t="shared" si="0"/>
        <v>2210201</v>
      </c>
      <c r="B24" s="163"/>
      <c r="C24" s="164" t="str">
        <f>IF(ISERROR(VLOOKUP(A24,'[1]Z04 支出决算表(财决04表)'!$A$10:$J$500,4,FALSE)),"",VLOOKUP(A24,'[1]Z04 支出决算表(财决04表)'!$A$10:$J$500,4,FALSE))</f>
        <v>  住房公积金</v>
      </c>
      <c r="D24" s="165">
        <f>IF(ISERROR(VLOOKUP(A24,'[1]Z04 支出决算表(财决04表)'!$A$10:$J$500,5,FALSE)),"",VLOOKUP(A24,'[1]Z04 支出决算表(财决04表)'!$A$10:$J$500,5,FALSE))</f>
        <v>9.44</v>
      </c>
      <c r="E24" s="165">
        <f>IF(ISERROR(VLOOKUP(A24,'[1]Z04 支出决算表(财决04表)'!$A$10:$J$500,6,FALSE)),"",VLOOKUP(A24,'[1]Z04 支出决算表(财决04表)'!$A$10:$J$500,6,FALSE))</f>
        <v>9.44</v>
      </c>
      <c r="F24" s="165">
        <f>IF(ISERROR(VLOOKUP(A24,'[1]Z04 支出决算表(财决04表)'!$A$10:$J$500,7,FALSE)),"",VLOOKUP(A24,'[1]Z04 支出决算表(财决04表)'!$A$10:$J$500,7,FALSE))</f>
        <v>0</v>
      </c>
      <c r="G24" s="165">
        <f>IF(ISERROR(VLOOKUP(A24,'[1]Z04 支出决算表(财决04表)'!$A$10:$J$500,8,FALSE)),"",VLOOKUP(A24,'[1]Z04 支出决算表(财决04表)'!$A$10:$J$500,8,FALSE))</f>
        <v>0</v>
      </c>
      <c r="H24" s="165">
        <f>IF(ISERROR(VLOOKUP(A24,'[1]Z04 支出决算表(财决04表)'!$A$10:$J$500,9,FALSE)),"",VLOOKUP(A24,'[1]Z04 支出决算表(财决04表)'!$A$10:$J$500,9,FALSE))</f>
        <v>0</v>
      </c>
      <c r="I24" s="165">
        <f>IF(ISERROR(VLOOKUP(A24,'[1]Z04 支出决算表(财决04表)'!$A$10:$J$500,10,FALSE)),"",VLOOKUP(A24,'[1]Z04 支出决算表(财决04表)'!$A$10:$J$500,10,FALSE))</f>
        <v>0</v>
      </c>
      <c r="J24" s="176" t="str">
        <f>'[1]Z04 支出决算表(财决04表)'!$A23</f>
        <v>2210201</v>
      </c>
      <c r="K24" s="177">
        <f>'[1]Z04 支出决算表(财决04表)'!$E23</f>
        <v>9.44</v>
      </c>
      <c r="L24" s="149">
        <f t="shared" si="1"/>
        <v>24</v>
      </c>
    </row>
    <row r="25" ht="22.75" customHeight="1" spans="1:12">
      <c r="A25" s="162" t="str">
        <f t="shared" si="0"/>
        <v>229</v>
      </c>
      <c r="B25" s="163"/>
      <c r="C25" s="164" t="str">
        <f>IF(ISERROR(VLOOKUP(A25,'[1]Z04 支出决算表(财决04表)'!$A$10:$J$500,4,FALSE)),"",VLOOKUP(A25,'[1]Z04 支出决算表(财决04表)'!$A$10:$J$500,4,FALSE))</f>
        <v>其他支出</v>
      </c>
      <c r="D25" s="165">
        <f>IF(ISERROR(VLOOKUP(A25,'[1]Z04 支出决算表(财决04表)'!$A$10:$J$500,5,FALSE)),"",VLOOKUP(A25,'[1]Z04 支出决算表(财决04表)'!$A$10:$J$500,5,FALSE))</f>
        <v>19.49</v>
      </c>
      <c r="E25" s="165">
        <f>IF(ISERROR(VLOOKUP(A25,'[1]Z04 支出决算表(财决04表)'!$A$10:$J$500,6,FALSE)),"",VLOOKUP(A25,'[1]Z04 支出决算表(财决04表)'!$A$10:$J$500,6,FALSE))</f>
        <v>0</v>
      </c>
      <c r="F25" s="165">
        <f>IF(ISERROR(VLOOKUP(A25,'[1]Z04 支出决算表(财决04表)'!$A$10:$J$500,7,FALSE)),"",VLOOKUP(A25,'[1]Z04 支出决算表(财决04表)'!$A$10:$J$500,7,FALSE))</f>
        <v>19.49</v>
      </c>
      <c r="G25" s="165">
        <f>IF(ISERROR(VLOOKUP(A25,'[1]Z04 支出决算表(财决04表)'!$A$10:$J$500,8,FALSE)),"",VLOOKUP(A25,'[1]Z04 支出决算表(财决04表)'!$A$10:$J$500,8,FALSE))</f>
        <v>0</v>
      </c>
      <c r="H25" s="165">
        <f>IF(ISERROR(VLOOKUP(A25,'[1]Z04 支出决算表(财决04表)'!$A$10:$J$500,9,FALSE)),"",VLOOKUP(A25,'[1]Z04 支出决算表(财决04表)'!$A$10:$J$500,9,FALSE))</f>
        <v>0</v>
      </c>
      <c r="I25" s="165">
        <f>IF(ISERROR(VLOOKUP(A25,'[1]Z04 支出决算表(财决04表)'!$A$10:$J$500,10,FALSE)),"",VLOOKUP(A25,'[1]Z04 支出决算表(财决04表)'!$A$10:$J$500,10,FALSE))</f>
        <v>0</v>
      </c>
      <c r="J25" s="176" t="str">
        <f>'[1]Z04 支出决算表(财决04表)'!$A24</f>
        <v>229</v>
      </c>
      <c r="K25" s="177">
        <f>'[1]Z04 支出决算表(财决04表)'!$E24</f>
        <v>19.49</v>
      </c>
      <c r="L25" s="149">
        <f t="shared" si="1"/>
        <v>25</v>
      </c>
    </row>
    <row r="26" ht="22.75" customHeight="1" spans="1:12">
      <c r="A26" s="162" t="str">
        <f t="shared" si="0"/>
        <v>22960</v>
      </c>
      <c r="B26" s="163"/>
      <c r="C26" s="164" t="str">
        <f>IF(ISERROR(VLOOKUP(A26,'[1]Z04 支出决算表(财决04表)'!$A$10:$J$500,4,FALSE)),"",VLOOKUP(A26,'[1]Z04 支出决算表(财决04表)'!$A$10:$J$500,4,FALSE))</f>
        <v>彩票公益金安排的支出</v>
      </c>
      <c r="D26" s="165">
        <f>IF(ISERROR(VLOOKUP(A26,'[1]Z04 支出决算表(财决04表)'!$A$10:$J$500,5,FALSE)),"",VLOOKUP(A26,'[1]Z04 支出决算表(财决04表)'!$A$10:$J$500,5,FALSE))</f>
        <v>19.49</v>
      </c>
      <c r="E26" s="165">
        <f>IF(ISERROR(VLOOKUP(A26,'[1]Z04 支出决算表(财决04表)'!$A$10:$J$500,6,FALSE)),"",VLOOKUP(A26,'[1]Z04 支出决算表(财决04表)'!$A$10:$J$500,6,FALSE))</f>
        <v>0</v>
      </c>
      <c r="F26" s="165">
        <f>IF(ISERROR(VLOOKUP(A26,'[1]Z04 支出决算表(财决04表)'!$A$10:$J$500,7,FALSE)),"",VLOOKUP(A26,'[1]Z04 支出决算表(财决04表)'!$A$10:$J$500,7,FALSE))</f>
        <v>19.49</v>
      </c>
      <c r="G26" s="165">
        <f>IF(ISERROR(VLOOKUP(A26,'[1]Z04 支出决算表(财决04表)'!$A$10:$J$500,8,FALSE)),"",VLOOKUP(A26,'[1]Z04 支出决算表(财决04表)'!$A$10:$J$500,8,FALSE))</f>
        <v>0</v>
      </c>
      <c r="H26" s="165">
        <f>IF(ISERROR(VLOOKUP(A26,'[1]Z04 支出决算表(财决04表)'!$A$10:$J$500,9,FALSE)),"",VLOOKUP(A26,'[1]Z04 支出决算表(财决04表)'!$A$10:$J$500,9,FALSE))</f>
        <v>0</v>
      </c>
      <c r="I26" s="165">
        <f>IF(ISERROR(VLOOKUP(A26,'[1]Z04 支出决算表(财决04表)'!$A$10:$J$500,10,FALSE)),"",VLOOKUP(A26,'[1]Z04 支出决算表(财决04表)'!$A$10:$J$500,10,FALSE))</f>
        <v>0</v>
      </c>
      <c r="J26" s="176" t="str">
        <f>'[1]Z04 支出决算表(财决04表)'!$A25</f>
        <v>22960</v>
      </c>
      <c r="K26" s="177">
        <f>'[1]Z04 支出决算表(财决04表)'!$E25</f>
        <v>19.49</v>
      </c>
      <c r="L26" s="149">
        <f t="shared" si="1"/>
        <v>26</v>
      </c>
    </row>
    <row r="27" ht="22.75" customHeight="1" spans="1:12">
      <c r="A27" s="162" t="str">
        <f t="shared" si="0"/>
        <v>2296006</v>
      </c>
      <c r="B27" s="163"/>
      <c r="C27" s="164" t="str">
        <f>IF(ISERROR(VLOOKUP(A27,'[1]Z04 支出决算表(财决04表)'!$A$10:$J$500,4,FALSE)),"",VLOOKUP(A27,'[1]Z04 支出决算表(财决04表)'!$A$10:$J$500,4,FALSE))</f>
        <v>  用于残疾人事业的彩票公益金支出</v>
      </c>
      <c r="D27" s="165">
        <f>IF(ISERROR(VLOOKUP(A27,'[1]Z04 支出决算表(财决04表)'!$A$10:$J$500,5,FALSE)),"",VLOOKUP(A27,'[1]Z04 支出决算表(财决04表)'!$A$10:$J$500,5,FALSE))</f>
        <v>19.49</v>
      </c>
      <c r="E27" s="165">
        <f>IF(ISERROR(VLOOKUP(A27,'[1]Z04 支出决算表(财决04表)'!$A$10:$J$500,6,FALSE)),"",VLOOKUP(A27,'[1]Z04 支出决算表(财决04表)'!$A$10:$J$500,6,FALSE))</f>
        <v>0</v>
      </c>
      <c r="F27" s="165">
        <f>IF(ISERROR(VLOOKUP(A27,'[1]Z04 支出决算表(财决04表)'!$A$10:$J$500,7,FALSE)),"",VLOOKUP(A27,'[1]Z04 支出决算表(财决04表)'!$A$10:$J$500,7,FALSE))</f>
        <v>19.49</v>
      </c>
      <c r="G27" s="165">
        <f>IF(ISERROR(VLOOKUP(A27,'[1]Z04 支出决算表(财决04表)'!$A$10:$J$500,8,FALSE)),"",VLOOKUP(A27,'[1]Z04 支出决算表(财决04表)'!$A$10:$J$500,8,FALSE))</f>
        <v>0</v>
      </c>
      <c r="H27" s="165">
        <f>IF(ISERROR(VLOOKUP(A27,'[1]Z04 支出决算表(财决04表)'!$A$10:$J$500,9,FALSE)),"",VLOOKUP(A27,'[1]Z04 支出决算表(财决04表)'!$A$10:$J$500,9,FALSE))</f>
        <v>0</v>
      </c>
      <c r="I27" s="165">
        <f>IF(ISERROR(VLOOKUP(A27,'[1]Z04 支出决算表(财决04表)'!$A$10:$J$500,10,FALSE)),"",VLOOKUP(A27,'[1]Z04 支出决算表(财决04表)'!$A$10:$J$500,10,FALSE))</f>
        <v>0</v>
      </c>
      <c r="J27" s="176" t="str">
        <f>'[1]Z04 支出决算表(财决04表)'!$A26</f>
        <v>2296006</v>
      </c>
      <c r="K27" s="177">
        <f>'[1]Z04 支出决算表(财决04表)'!$E26</f>
        <v>19.49</v>
      </c>
      <c r="L27" s="149">
        <f t="shared" si="1"/>
        <v>27</v>
      </c>
    </row>
    <row r="28" ht="22.75"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5"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5"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5"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5"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5"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5"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5"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5"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5"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5"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5"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5"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5"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5"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5"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5"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5"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5"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5"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5"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5"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5"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5"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5"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5"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5"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5"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5"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5"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5"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5"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5"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5"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5"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5"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5"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5"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5"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5"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5"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5"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5"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5"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5"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5"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5"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5"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5"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5"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5"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5"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5"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5"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5"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5"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5"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5"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5"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5"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5"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5"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5"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5"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5"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5"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5"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5"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5"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5"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5"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5"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5"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5"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5"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5"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5"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5"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5"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5"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5"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5"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5"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5"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5"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5"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5"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5"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5"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5"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5"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5"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5"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5"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5"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5"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5"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5"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5"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5"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5"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5"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5"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5"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5"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5"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5"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5"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5"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5"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5"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5"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5"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5"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5"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5"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5"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5"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5"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5"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5"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5"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5"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5"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5"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5"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5"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5"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5"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5"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5"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5"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5"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5"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5"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5"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5"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5"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5"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5"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5"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5"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5"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5"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5"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5"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5"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5"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5"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5"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5"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5"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5"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5"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5"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5"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5"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5"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5"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5"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5"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5"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5"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5"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5"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5"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5"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5"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5"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5"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5"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5"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5"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5"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5"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5"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5"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5"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5"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5"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5"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5"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5"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5"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5"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5"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5"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5"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5"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5"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5"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5"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5"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5"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5"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5"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5"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5"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5"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5"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5"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5"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5"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5"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5"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5"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5"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5"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5"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5"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5"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5"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5"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5"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5"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5"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5"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5"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5"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5"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5"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5"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5"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5"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5"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5"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5"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5"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5"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5"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5"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5"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5"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5"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5"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5"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5"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5"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5"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5"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5"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5"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5"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5"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5"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5"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5"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5"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5"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5"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5"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5"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5"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5"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5"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5"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5"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5"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5"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5"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5"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5"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5"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5"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5"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5"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5"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5"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5"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5"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5"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0833333333333" style="5" customWidth="1"/>
    <col min="4" max="4" width="34.25" style="5" customWidth="1"/>
    <col min="5" max="5" width="3.58333333333333" style="5" customWidth="1"/>
    <col min="6" max="7" width="17.0833333333333" style="5" customWidth="1"/>
    <col min="8" max="8" width="12.5833333333333"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部门：沅江市残疾人联合会</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752.81</v>
      </c>
      <c r="D7" s="135" t="str">
        <f t="array" ref="D7">INDEX('[1]Z01_1 财政拨款收入支出决算总表(财决01-1表)'!F$1:F$65536,SMALL(IF('[1]Z01_1 财政拨款收入支出决算总表(财决01-1表)'!$N$8:$N$30&gt;0,ROW($7:$29),4^8),ROW('[1]Z01_1 财政拨款收入支出决算总表(财决01-1表)'!F1)))&amp;""</f>
        <v>七、文化旅游体育与传媒支出</v>
      </c>
      <c r="E7" s="136">
        <v>31</v>
      </c>
      <c r="F7" s="137">
        <f>IF(ISERROR(VLOOKUP(D7,'[1]Z01_1 财政拨款收入支出决算总表(财决01-1表)'!$F$8:$P$30,9,FALSE)),"",VLOOKUP(D7,'[1]Z01_1 财政拨款收入支出决算总表(财决01-1表)'!$F$8:$P$30,9,FALSE))</f>
        <v>0</v>
      </c>
      <c r="G7" s="137">
        <f>IF(ISERROR(VLOOKUP(D7,'[1]Z01_1 财政拨款收入支出决算总表(财决01-1表)'!$F$8:$P$30,10,FALSE)),"",VLOOKUP(D7,'[1]Z01_1 财政拨款收入支出决算总表(财决01-1表)'!$F$8:$P$30,10,FALSE))</f>
        <v>0</v>
      </c>
      <c r="H7" s="138">
        <f>IF(ISERROR(VLOOKUP(D7,'[1]Z01_1 财政拨款收入支出决算总表(财决01-1表)'!$F$8:$P$30,11,FALSE)),"",VLOOKUP(D7,'[1]Z01_1 财政拨款收入支出决算总表(财决01-1表)'!$F$8:$P$30,11,FALSE))</f>
        <v>0</v>
      </c>
    </row>
    <row r="8" s="45" customFormat="1" ht="12" customHeight="1" spans="1:8">
      <c r="A8" s="135" t="s">
        <v>92</v>
      </c>
      <c r="B8" s="239" t="s">
        <v>14</v>
      </c>
      <c r="C8" s="134">
        <f>'[1]Z01_1 财政拨款收入支出决算总表(财决01-1表)'!$E9</f>
        <v>19.49</v>
      </c>
      <c r="D8" s="135" t="str">
        <f t="array" ref="D8">INDEX('[1]Z01_1 财政拨款收入支出决算总表(财决01-1表)'!F$1:F$65536,SMALL(IF('[1]Z01_1 财政拨款收入支出决算总表(财决01-1表)'!$N$8:$N$30&gt;0,ROW($8:$30),4^8),ROW('[1]Z01_1 财政拨款收入支出决算总表(财决01-1表)'!F1)))&amp;""</f>
        <v>八、社会保障和就业支出</v>
      </c>
      <c r="E8" s="136">
        <v>32</v>
      </c>
      <c r="F8" s="137">
        <f>IF(ISERROR(VLOOKUP(D8,'[1]Z01_1 财政拨款收入支出决算总表(财决01-1表)'!$F$8:$P$30,9,FALSE)),"",VLOOKUP(D8,'[1]Z01_1 财政拨款收入支出决算总表(财决01-1表)'!$F$8:$P$30,9,FALSE))</f>
        <v>673.76</v>
      </c>
      <c r="G8" s="137">
        <f>IF(ISERROR(VLOOKUP(D8,'[1]Z01_1 财政拨款收入支出决算总表(财决01-1表)'!$F$8:$P$30,10,FALSE)),"",VLOOKUP(D8,'[1]Z01_1 财政拨款收入支出决算总表(财决01-1表)'!$F$8:$P$30,10,FALSE))</f>
        <v>673.76</v>
      </c>
      <c r="H8" s="138">
        <f>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t="array" ref="D9">INDEX('[1]Z01_1 财政拨款收入支出决算总表(财决01-1表)'!F$1:F$65536,SMALL(IF('[1]Z01_1 财政拨款收入支出决算总表(财决01-1表)'!$N$8:$N$30&gt;0,ROW($8:$30),4^8),ROW('[1]Z01_1 财政拨款收入支出决算总表(财决01-1表)'!F2)))&amp;""</f>
        <v>十二、农林水支出</v>
      </c>
      <c r="E9" s="136">
        <v>33</v>
      </c>
      <c r="F9" s="137">
        <f>IF(ISERROR(VLOOKUP(D9,'[1]Z01_1 财政拨款收入支出决算总表(财决01-1表)'!$F$8:$P$30,9,FALSE)),"",VLOOKUP(D9,'[1]Z01_1 财政拨款收入支出决算总表(财决01-1表)'!$F$8:$P$30,9,FALSE))</f>
        <v>12.98</v>
      </c>
      <c r="G9" s="137">
        <f>IF(ISERROR(VLOOKUP(D9,'[1]Z01_1 财政拨款收入支出决算总表(财决01-1表)'!$F$8:$P$30,10,FALSE)),"",VLOOKUP(D9,'[1]Z01_1 财政拨款收入支出决算总表(财决01-1表)'!$F$8:$P$30,10,FALSE))</f>
        <v>12.98</v>
      </c>
      <c r="H9" s="138">
        <f>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t="array" ref="D10">INDEX('[1]Z01_1 财政拨款收入支出决算总表(财决01-1表)'!F$1:F$65536,SMALL(IF('[1]Z01_1 财政拨款收入支出决算总表(财决01-1表)'!$N$8:$N$30&gt;0,ROW($8:$30),4^8),ROW('[1]Z01_1 财政拨款收入支出决算总表(财决01-1表)'!F3)))&amp;""</f>
        <v>十九、住房保障支出</v>
      </c>
      <c r="E10" s="136">
        <v>34</v>
      </c>
      <c r="F10" s="137">
        <f>IF(ISERROR(VLOOKUP(D10,'[1]Z01_1 财政拨款收入支出决算总表(财决01-1表)'!$F$8:$P$30,9,FALSE)),"",VLOOKUP(D10,'[1]Z01_1 财政拨款收入支出决算总表(财决01-1表)'!$F$8:$P$30,9,FALSE))</f>
        <v>9.44</v>
      </c>
      <c r="G10" s="137">
        <f>IF(ISERROR(VLOOKUP(D10,'[1]Z01_1 财政拨款收入支出决算总表(财决01-1表)'!$F$8:$P$30,10,FALSE)),"",VLOOKUP(D10,'[1]Z01_1 财政拨款收入支出决算总表(财决01-1表)'!$F$8:$P$30,10,FALSE))</f>
        <v>9.44</v>
      </c>
      <c r="H10" s="138">
        <f>IF(ISERROR(VLOOKUP(D10,'[1]Z01_1 财政拨款收入支出决算总表(财决01-1表)'!$F$8:$P$30,11,FALSE)),"",VLOOKUP(D10,'[1]Z01_1 财政拨款收入支出决算总表(财决01-1表)'!$F$8:$P$30,11,FALSE))</f>
        <v>0</v>
      </c>
    </row>
    <row r="11" s="45" customFormat="1" ht="12" customHeight="1" spans="1:8">
      <c r="A11" s="135"/>
      <c r="B11" s="239" t="s">
        <v>22</v>
      </c>
      <c r="C11" s="134" t="str">
        <f>'[1]Z01_1 财政拨款收入支出决算总表(财决01-1表)'!$E12</f>
        <v/>
      </c>
      <c r="D11" s="135" t="str">
        <f t="array" ref="D11">INDEX('[1]Z01_1 财政拨款收入支出决算总表(财决01-1表)'!F$1:F$65536,SMALL(IF('[1]Z01_1 财政拨款收入支出决算总表(财决01-1表)'!$N$8:$N$30&gt;0,ROW($8:$30),4^8),ROW('[1]Z01_1 财政拨款收入支出决算总表(财决01-1表)'!F4)))&amp;""</f>
        <v>二十二、其他支出</v>
      </c>
      <c r="E11" s="136">
        <v>35</v>
      </c>
      <c r="F11" s="137">
        <f>IF(ISERROR(VLOOKUP(D11,'[1]Z01_1 财政拨款收入支出决算总表(财决01-1表)'!$F$8:$P$30,9,FALSE)),"",VLOOKUP(D11,'[1]Z01_1 财政拨款收入支出决算总表(财决01-1表)'!$F$8:$P$30,9,FALSE))</f>
        <v>19.49</v>
      </c>
      <c r="G11" s="137">
        <f>IF(ISERROR(VLOOKUP(D11,'[1]Z01_1 财政拨款收入支出决算总表(财决01-1表)'!$F$8:$P$30,10,FALSE)),"",VLOOKUP(D11,'[1]Z01_1 财政拨款收入支出决算总表(财决01-1表)'!$F$8:$P$30,10,FALSE))</f>
        <v>0</v>
      </c>
      <c r="H11" s="138">
        <f>IF(ISERROR(VLOOKUP(D11,'[1]Z01_1 财政拨款收入支出决算总表(财决01-1表)'!$F$8:$P$30,11,FALSE)),"",VLOOKUP(D11,'[1]Z01_1 财政拨款收入支出决算总表(财决01-1表)'!$F$8:$P$30,11,FALSE))</f>
        <v>19.49</v>
      </c>
    </row>
    <row r="12" s="45" customFormat="1" ht="12" customHeight="1" spans="1:8">
      <c r="A12" s="135"/>
      <c r="B12" s="239" t="s">
        <v>24</v>
      </c>
      <c r="C12" s="134" t="str">
        <f>'[1]Z01_1 财政拨款收入支出决算总表(财决01-1表)'!$E13</f>
        <v/>
      </c>
      <c r="D12" s="135" t="str">
        <f t="array" ref="D12">INDEX('[1]Z01_1 财政拨款收入支出决算总表(财决01-1表)'!F$1:F$65536,SMALL(IF('[1]Z01_1 财政拨款收入支出决算总表(财决01-1表)'!$N$8:$N$30&gt;0,ROW($8:$30),4^8),ROW('[1]Z01_1 财政拨款收入支出决算总表(财决01-1表)'!F5)))&amp;""</f>
        <v/>
      </c>
      <c r="E12" s="136">
        <v>36</v>
      </c>
      <c r="F12" s="137" t="str">
        <f>IF(ISERROR(VLOOKUP(D12,'[1]Z01_1 财政拨款收入支出决算总表(财决01-1表)'!$F$8:$P$30,9,FALSE)),"",VLOOKUP(D12,'[1]Z01_1 财政拨款收入支出决算总表(财决01-1表)'!$F$8:$P$30,9,FALSE))</f>
        <v/>
      </c>
      <c r="G12" s="137" t="str">
        <f>IF(ISERROR(VLOOKUP(D12,'[1]Z01_1 财政拨款收入支出决算总表(财决01-1表)'!$F$8:$P$30,10,FALSE)),"",VLOOKUP(D12,'[1]Z01_1 财政拨款收入支出决算总表(财决01-1表)'!$F$8:$P$30,10,FALSE))</f>
        <v/>
      </c>
      <c r="H12" s="138" t="str">
        <f>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t="array" ref="D13">INDEX('[1]Z01_1 财政拨款收入支出决算总表(财决01-1表)'!F$1:F$65536,SMALL(IF('[1]Z01_1 财政拨款收入支出决算总表(财决01-1表)'!$N$8:$N$30&gt;0,ROW($8:$30),4^8),ROW('[1]Z01_1 财政拨款收入支出决算总表(财决01-1表)'!F6)))&amp;""</f>
        <v/>
      </c>
      <c r="E13" s="136">
        <v>37</v>
      </c>
      <c r="F13" s="137" t="str">
        <f>IF(ISERROR(VLOOKUP(D13,'[1]Z01_1 财政拨款收入支出决算总表(财决01-1表)'!$F$8:$P$30,9,FALSE)),"",VLOOKUP(D13,'[1]Z01_1 财政拨款收入支出决算总表(财决01-1表)'!$F$8:$P$30,9,FALSE))</f>
        <v/>
      </c>
      <c r="G13" s="137" t="str">
        <f>IF(ISERROR(VLOOKUP(D13,'[1]Z01_1 财政拨款收入支出决算总表(财决01-1表)'!$F$8:$P$30,10,FALSE)),"",VLOOKUP(D13,'[1]Z01_1 财政拨款收入支出决算总表(财决01-1表)'!$F$8:$P$30,10,FALSE))</f>
        <v/>
      </c>
      <c r="H13" s="138" t="str">
        <f>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t="array" ref="D14">INDEX('[1]Z01_1 财政拨款收入支出决算总表(财决01-1表)'!F$1:F$65536,SMALL(IF('[1]Z01_1 财政拨款收入支出决算总表(财决01-1表)'!$N$8:$N$30&gt;0,ROW($8:$30),4^8),ROW('[1]Z01_1 财政拨款收入支出决算总表(财决01-1表)'!F7)))&amp;""</f>
        <v/>
      </c>
      <c r="E14" s="136">
        <v>38</v>
      </c>
      <c r="F14" s="137" t="str">
        <f>IF(ISERROR(VLOOKUP(D14,'[1]Z01_1 财政拨款收入支出决算总表(财决01-1表)'!$F$8:$P$30,9,FALSE)),"",VLOOKUP(D14,'[1]Z01_1 财政拨款收入支出决算总表(财决01-1表)'!$F$8:$P$30,9,FALSE))</f>
        <v/>
      </c>
      <c r="G14" s="137" t="str">
        <f>IF(ISERROR(VLOOKUP(D14,'[1]Z01_1 财政拨款收入支出决算总表(财决01-1表)'!$F$8:$P$30,10,FALSE)),"",VLOOKUP(D14,'[1]Z01_1 财政拨款收入支出决算总表(财决01-1表)'!$F$8:$P$30,10,FALSE))</f>
        <v/>
      </c>
      <c r="H14" s="138" t="str">
        <f>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t="array" ref="D15">INDEX('[1]Z01_1 财政拨款收入支出决算总表(财决01-1表)'!F$1:F$65536,SMALL(IF('[1]Z01_1 财政拨款收入支出决算总表(财决01-1表)'!$N$8:$N$30&gt;0,ROW($8:$30),4^8),ROW('[1]Z01_1 财政拨款收入支出决算总表(财决01-1表)'!F8)))&amp;""</f>
        <v/>
      </c>
      <c r="E15" s="136">
        <v>39</v>
      </c>
      <c r="F15" s="137" t="str">
        <f>IF(ISERROR(VLOOKUP(D15,'[1]Z01_1 财政拨款收入支出决算总表(财决01-1表)'!$F$8:$P$30,9,FALSE)),"",VLOOKUP(D15,'[1]Z01_1 财政拨款收入支出决算总表(财决01-1表)'!$F$8:$P$30,9,FALSE))</f>
        <v/>
      </c>
      <c r="G15" s="137" t="str">
        <f>IF(ISERROR(VLOOKUP(D15,'[1]Z01_1 财政拨款收入支出决算总表(财决01-1表)'!$F$8:$P$30,10,FALSE)),"",VLOOKUP(D15,'[1]Z01_1 财政拨款收入支出决算总表(财决01-1表)'!$F$8:$P$30,10,FALSE))</f>
        <v/>
      </c>
      <c r="H15" s="138" t="str">
        <f>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t="array" ref="D16">INDEX('[1]Z01_1 财政拨款收入支出决算总表(财决01-1表)'!F$1:F$65536,SMALL(IF('[1]Z01_1 财政拨款收入支出决算总表(财决01-1表)'!$N$8:$N$30&gt;0,ROW($8:$30),4^8),ROW('[1]Z01_1 财政拨款收入支出决算总表(财决01-1表)'!F9)))&amp;""</f>
        <v/>
      </c>
      <c r="E16" s="136">
        <v>40</v>
      </c>
      <c r="F16" s="137" t="str">
        <f>IF(ISERROR(VLOOKUP(D16,'[1]Z01_1 财政拨款收入支出决算总表(财决01-1表)'!$F$8:$P$30,9,FALSE)),"",VLOOKUP(D16,'[1]Z01_1 财政拨款收入支出决算总表(财决01-1表)'!$F$8:$P$30,9,FALSE))</f>
        <v/>
      </c>
      <c r="G16" s="137" t="str">
        <f>IF(ISERROR(VLOOKUP(D16,'[1]Z01_1 财政拨款收入支出决算总表(财决01-1表)'!$F$8:$P$30,10,FALSE)),"",VLOOKUP(D16,'[1]Z01_1 财政拨款收入支出决算总表(财决01-1表)'!$F$8:$P$30,10,FALSE))</f>
        <v/>
      </c>
      <c r="H16" s="138" t="str">
        <f>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t="array" ref="D17">INDEX('[1]Z01_1 财政拨款收入支出决算总表(财决01-1表)'!F$1:F$65536,SMALL(IF('[1]Z01_1 财政拨款收入支出决算总表(财决01-1表)'!$N$8:$N$30&gt;0,ROW($8:$30),4^8),ROW('[1]Z01_1 财政拨款收入支出决算总表(财决01-1表)'!F10)))&amp;""</f>
        <v/>
      </c>
      <c r="E17" s="136">
        <v>41</v>
      </c>
      <c r="F17" s="137" t="str">
        <f>IF(ISERROR(VLOOKUP(D17,'[1]Z01_1 财政拨款收入支出决算总表(财决01-1表)'!$F$8:$P$30,9,FALSE)),"",VLOOKUP(D17,'[1]Z01_1 财政拨款收入支出决算总表(财决01-1表)'!$F$8:$P$30,9,FALSE))</f>
        <v/>
      </c>
      <c r="G17" s="137" t="str">
        <f>IF(ISERROR(VLOOKUP(D17,'[1]Z01_1 财政拨款收入支出决算总表(财决01-1表)'!$F$8:$P$30,10,FALSE)),"",VLOOKUP(D17,'[1]Z01_1 财政拨款收入支出决算总表(财决01-1表)'!$F$8:$P$30,10,FALSE))</f>
        <v/>
      </c>
      <c r="H17" s="138" t="str">
        <f>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t="array" ref="D18">INDEX('[1]Z01_1 财政拨款收入支出决算总表(财决01-1表)'!F$1:F$65536,SMALL(IF('[1]Z01_1 财政拨款收入支出决算总表(财决01-1表)'!$N$8:$N$30&gt;0,ROW($8:$30),4^8),ROW('[1]Z01_1 财政拨款收入支出决算总表(财决01-1表)'!F11)))&amp;""</f>
        <v/>
      </c>
      <c r="E18" s="136">
        <v>42</v>
      </c>
      <c r="F18" s="137" t="str">
        <f>IF(ISERROR(VLOOKUP(D18,'[1]Z01_1 财政拨款收入支出决算总表(财决01-1表)'!$F$8:$P$30,9,FALSE)),"",VLOOKUP(D18,'[1]Z01_1 财政拨款收入支出决算总表(财决01-1表)'!$F$8:$P$30,9,FALSE))</f>
        <v/>
      </c>
      <c r="G18" s="137" t="str">
        <f>IF(ISERROR(VLOOKUP(D18,'[1]Z01_1 财政拨款收入支出决算总表(财决01-1表)'!$F$8:$P$30,10,FALSE)),"",VLOOKUP(D18,'[1]Z01_1 财政拨款收入支出决算总表(财决01-1表)'!$F$8:$P$30,10,FALSE))</f>
        <v/>
      </c>
      <c r="H18" s="138" t="str">
        <f>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t="array" ref="D19">INDEX('[1]Z01_1 财政拨款收入支出决算总表(财决01-1表)'!F$1:F$65536,SMALL(IF('[1]Z01_1 财政拨款收入支出决算总表(财决01-1表)'!$N$8:$N$30&gt;0,ROW($8:$30),4^8),ROW('[1]Z01_1 财政拨款收入支出决算总表(财决01-1表)'!F12)))&amp;""</f>
        <v/>
      </c>
      <c r="E19" s="136">
        <v>43</v>
      </c>
      <c r="F19" s="137" t="str">
        <f>IF(ISERROR(VLOOKUP(D19,'[1]Z01_1 财政拨款收入支出决算总表(财决01-1表)'!$F$8:$P$30,9,FALSE)),"",VLOOKUP(D19,'[1]Z01_1 财政拨款收入支出决算总表(财决01-1表)'!$F$8:$P$30,9,FALSE))</f>
        <v/>
      </c>
      <c r="G19" s="137" t="str">
        <f>IF(ISERROR(VLOOKUP(D19,'[1]Z01_1 财政拨款收入支出决算总表(财决01-1表)'!$F$8:$P$30,10,FALSE)),"",VLOOKUP(D19,'[1]Z01_1 财政拨款收入支出决算总表(财决01-1表)'!$F$8:$P$30,10,FALSE))</f>
        <v/>
      </c>
      <c r="H19" s="138" t="str">
        <f>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t="array" ref="D20">INDEX('[1]Z01_1 财政拨款收入支出决算总表(财决01-1表)'!F$1:F$65536,SMALL(IF('[1]Z01_1 财政拨款收入支出决算总表(财决01-1表)'!$N$8:$N$30&gt;0,ROW($8:$30),4^8),ROW('[1]Z01_1 财政拨款收入支出决算总表(财决01-1表)'!F13)))&amp;""</f>
        <v/>
      </c>
      <c r="E20" s="136">
        <v>44</v>
      </c>
      <c r="F20" s="137" t="str">
        <f>IF(ISERROR(VLOOKUP(D20,'[1]Z01_1 财政拨款收入支出决算总表(财决01-1表)'!$F$8:$P$30,9,FALSE)),"",VLOOKUP(D20,'[1]Z01_1 财政拨款收入支出决算总表(财决01-1表)'!$F$8:$P$30,9,FALSE))</f>
        <v/>
      </c>
      <c r="G20" s="137" t="str">
        <f>IF(ISERROR(VLOOKUP(D20,'[1]Z01_1 财政拨款收入支出决算总表(财决01-1表)'!$F$8:$P$30,10,FALSE)),"",VLOOKUP(D20,'[1]Z01_1 财政拨款收入支出决算总表(财决01-1表)'!$F$8:$P$30,10,FALSE))</f>
        <v/>
      </c>
      <c r="H20" s="138" t="str">
        <f>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t="array" ref="D21">INDEX('[1]Z01_1 财政拨款收入支出决算总表(财决01-1表)'!F$1:F$65536,SMALL(IF('[1]Z01_1 财政拨款收入支出决算总表(财决01-1表)'!$N$8:$N$30&gt;0,ROW($8:$30),4^8),ROW('[1]Z01_1 财政拨款收入支出决算总表(财决01-1表)'!F14)))&amp;""</f>
        <v/>
      </c>
      <c r="E21" s="136">
        <v>45</v>
      </c>
      <c r="F21" s="137" t="str">
        <f>IF(ISERROR(VLOOKUP(D21,'[1]Z01_1 财政拨款收入支出决算总表(财决01-1表)'!$F$8:$P$30,9,FALSE)),"",VLOOKUP(D21,'[1]Z01_1 财政拨款收入支出决算总表(财决01-1表)'!$F$8:$P$30,9,FALSE))</f>
        <v/>
      </c>
      <c r="G21" s="137" t="str">
        <f>IF(ISERROR(VLOOKUP(D21,'[1]Z01_1 财政拨款收入支出决算总表(财决01-1表)'!$F$8:$P$30,10,FALSE)),"",VLOOKUP(D21,'[1]Z01_1 财政拨款收入支出决算总表(财决01-1表)'!$F$8:$P$30,10,FALSE))</f>
        <v/>
      </c>
      <c r="H21" s="138" t="str">
        <f>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t="array" ref="D22">INDEX('[1]Z01_1 财政拨款收入支出决算总表(财决01-1表)'!F$1:F$65536,SMALL(IF('[1]Z01_1 财政拨款收入支出决算总表(财决01-1表)'!$N$8:$N$30&gt;0,ROW($8:$30),4^8),ROW('[1]Z01_1 财政拨款收入支出决算总表(财决01-1表)'!F15)))&amp;""</f>
        <v/>
      </c>
      <c r="E22" s="136">
        <v>46</v>
      </c>
      <c r="F22" s="137" t="str">
        <f>IF(ISERROR(VLOOKUP(D22,'[1]Z01_1 财政拨款收入支出决算总表(财决01-1表)'!$F$8:$P$30,9,FALSE)),"",VLOOKUP(D22,'[1]Z01_1 财政拨款收入支出决算总表(财决01-1表)'!$F$8:$P$30,9,FALSE))</f>
        <v/>
      </c>
      <c r="G22" s="137" t="str">
        <f>IF(ISERROR(VLOOKUP(D22,'[1]Z01_1 财政拨款收入支出决算总表(财决01-1表)'!$F$8:$P$30,10,FALSE)),"",VLOOKUP(D22,'[1]Z01_1 财政拨款收入支出决算总表(财决01-1表)'!$F$8:$P$30,10,FALSE))</f>
        <v/>
      </c>
      <c r="H22" s="138" t="str">
        <f>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t="array" ref="D23">INDEX('[1]Z01_1 财政拨款收入支出决算总表(财决01-1表)'!F$1:F$65536,SMALL(IF('[1]Z01_1 财政拨款收入支出决算总表(财决01-1表)'!$N$8:$N$30&gt;0,ROW($8:$30),4^8),ROW('[1]Z01_1 财政拨款收入支出决算总表(财决01-1表)'!F16)))&amp;""</f>
        <v/>
      </c>
      <c r="E23" s="136">
        <v>47</v>
      </c>
      <c r="F23" s="137" t="str">
        <f>IF(ISERROR(VLOOKUP(D23,'[1]Z01_1 财政拨款收入支出决算总表(财决01-1表)'!$F$8:$P$30,9,FALSE)),"",VLOOKUP(D23,'[1]Z01_1 财政拨款收入支出决算总表(财决01-1表)'!$F$8:$P$30,9,FALSE))</f>
        <v/>
      </c>
      <c r="G23" s="137" t="str">
        <f>IF(ISERROR(VLOOKUP(D23,'[1]Z01_1 财政拨款收入支出决算总表(财决01-1表)'!$F$8:$P$30,10,FALSE)),"",VLOOKUP(D23,'[1]Z01_1 财政拨款收入支出决算总表(财决01-1表)'!$F$8:$P$30,10,FALSE))</f>
        <v/>
      </c>
      <c r="H23" s="138" t="str">
        <f>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t="array" ref="D24">INDEX('[1]Z01_1 财政拨款收入支出决算总表(财决01-1表)'!F$1:F$65536,SMALL(IF('[1]Z01_1 财政拨款收入支出决算总表(财决01-1表)'!$N$8:$N$30&gt;0,ROW($8:$30),4^8),ROW('[1]Z01_1 财政拨款收入支出决算总表(财决01-1表)'!F17)))&amp;""</f>
        <v/>
      </c>
      <c r="E24" s="136">
        <v>48</v>
      </c>
      <c r="F24" s="137" t="str">
        <f>IF(ISERROR(VLOOKUP(D24,'[1]Z01_1 财政拨款收入支出决算总表(财决01-1表)'!$F$8:$P$30,9,FALSE)),"",VLOOKUP(D24,'[1]Z01_1 财政拨款收入支出决算总表(财决01-1表)'!$F$8:$P$30,9,FALSE))</f>
        <v/>
      </c>
      <c r="G24" s="137" t="str">
        <f>IF(ISERROR(VLOOKUP(D24,'[1]Z01_1 财政拨款收入支出决算总表(财决01-1表)'!$F$8:$P$30,10,FALSE)),"",VLOOKUP(D24,'[1]Z01_1 财政拨款收入支出决算总表(财决01-1表)'!$F$8:$P$30,10,FALSE))</f>
        <v/>
      </c>
      <c r="H24" s="138" t="str">
        <f>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t="array" ref="D25">INDEX('[1]Z01_1 财政拨款收入支出决算总表(财决01-1表)'!F$1:F$65536,SMALL(IF('[1]Z01_1 财政拨款收入支出决算总表(财决01-1表)'!$N$8:$N$30&gt;0,ROW($8:$30),4^8),ROW('[1]Z01_1 财政拨款收入支出决算总表(财决01-1表)'!F18)))&amp;""</f>
        <v/>
      </c>
      <c r="E25" s="136">
        <v>49</v>
      </c>
      <c r="F25" s="137" t="str">
        <f>IF(ISERROR(VLOOKUP(D25,'[1]Z01_1 财政拨款收入支出决算总表(财决01-1表)'!$F$8:$P$30,9,FALSE)),"",VLOOKUP(D25,'[1]Z01_1 财政拨款收入支出决算总表(财决01-1表)'!$F$8:$P$30,9,FALSE))</f>
        <v/>
      </c>
      <c r="G25" s="137" t="str">
        <f>IF(ISERROR(VLOOKUP(D25,'[1]Z01_1 财政拨款收入支出决算总表(财决01-1表)'!$F$8:$P$30,10,FALSE)),"",VLOOKUP(D25,'[1]Z01_1 财政拨款收入支出决算总表(财决01-1表)'!$F$8:$P$30,10,FALSE))</f>
        <v/>
      </c>
      <c r="H25" s="138" t="str">
        <f>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t="array" ref="D26">INDEX('[1]Z01_1 财政拨款收入支出决算总表(财决01-1表)'!F$1:F$65536,SMALL(IF('[1]Z01_1 财政拨款收入支出决算总表(财决01-1表)'!$N$8:$N$30&gt;0,ROW($8:$30),4^8),ROW('[1]Z01_1 财政拨款收入支出决算总表(财决01-1表)'!F19)))&amp;""</f>
        <v/>
      </c>
      <c r="E26" s="136">
        <v>50</v>
      </c>
      <c r="F26" s="137" t="str">
        <f>IF(ISERROR(VLOOKUP(D26,'[1]Z01_1 财政拨款收入支出决算总表(财决01-1表)'!$F$8:$P$30,9,FALSE)),"",VLOOKUP(D26,'[1]Z01_1 财政拨款收入支出决算总表(财决01-1表)'!$F$8:$P$30,9,FALSE))</f>
        <v/>
      </c>
      <c r="G26" s="137" t="str">
        <f>IF(ISERROR(VLOOKUP(D26,'[1]Z01_1 财政拨款收入支出决算总表(财决01-1表)'!$F$8:$P$30,10,FALSE)),"",VLOOKUP(D26,'[1]Z01_1 财政拨款收入支出决算总表(财决01-1表)'!$F$8:$P$30,10,FALSE))</f>
        <v/>
      </c>
      <c r="H26" s="138" t="str">
        <f>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t="array" ref="D27">INDEX('[1]Z01_1 财政拨款收入支出决算总表(财决01-1表)'!F$1:F$65536,SMALL(IF('[1]Z01_1 财政拨款收入支出决算总表(财决01-1表)'!$N$8:$N$30&gt;0,ROW($8:$30),4^8),ROW('[1]Z01_1 财政拨款收入支出决算总表(财决01-1表)'!F20)))&amp;""</f>
        <v/>
      </c>
      <c r="E27" s="136">
        <v>51</v>
      </c>
      <c r="F27" s="137" t="str">
        <f>IF(ISERROR(VLOOKUP(D27,'[1]Z01_1 财政拨款收入支出决算总表(财决01-1表)'!$F$8:$P$30,9,FALSE)),"",VLOOKUP(D27,'[1]Z01_1 财政拨款收入支出决算总表(财决01-1表)'!$F$8:$P$30,9,FALSE))</f>
        <v/>
      </c>
      <c r="G27" s="137" t="str">
        <f>IF(ISERROR(VLOOKUP(D27,'[1]Z01_1 财政拨款收入支出决算总表(财决01-1表)'!$F$8:$P$30,10,FALSE)),"",VLOOKUP(D27,'[1]Z01_1 财政拨款收入支出决算总表(财决01-1表)'!$F$8:$P$30,10,FALSE))</f>
        <v/>
      </c>
      <c r="H27" s="138" t="str">
        <f>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t="array" ref="D28">INDEX('[1]Z01_1 财政拨款收入支出决算总表(财决01-1表)'!F$1:F$65536,SMALL(IF('[1]Z01_1 财政拨款收入支出决算总表(财决01-1表)'!$N$8:$N$30&gt;0,ROW($8:$30),4^8),ROW('[1]Z01_1 财政拨款收入支出决算总表(财决01-1表)'!F21)))&amp;""</f>
        <v/>
      </c>
      <c r="E28" s="136">
        <v>52</v>
      </c>
      <c r="F28" s="137" t="str">
        <f>IF(ISERROR(VLOOKUP(D28,'[1]Z01_1 财政拨款收入支出决算总表(财决01-1表)'!$F$8:$P$30,9,FALSE)),"",VLOOKUP(D28,'[1]Z01_1 财政拨款收入支出决算总表(财决01-1表)'!$F$8:$P$30,9,FALSE))</f>
        <v/>
      </c>
      <c r="G28" s="137" t="str">
        <f>IF(ISERROR(VLOOKUP(D28,'[1]Z01_1 财政拨款收入支出决算总表(财决01-1表)'!$F$8:$P$30,10,FALSE)),"",VLOOKUP(D28,'[1]Z01_1 财政拨款收入支出决算总表(财决01-1表)'!$F$8:$P$30,10,FALSE))</f>
        <v/>
      </c>
      <c r="H28" s="138" t="str">
        <f>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t="array" ref="D29">INDEX('[1]Z01_1 财政拨款收入支出决算总表(财决01-1表)'!F$1:F$65536,SMALL(IF('[1]Z01_1 财政拨款收入支出决算总表(财决01-1表)'!$N$8:$N$30&gt;0,ROW($8:$30),4^8),ROW('[1]Z01_1 财政拨款收入支出决算总表(财决01-1表)'!F22)))&amp;""</f>
        <v/>
      </c>
      <c r="E29" s="136">
        <v>53</v>
      </c>
      <c r="F29" s="137" t="str">
        <f>IF(ISERROR(VLOOKUP(D29,'[1]Z01_1 财政拨款收入支出决算总表(财决01-1表)'!$F$8:$P$30,9,FALSE)),"",VLOOKUP(D29,'[1]Z01_1 财政拨款收入支出决算总表(财决01-1表)'!$F$8:$P$30,9,FALSE))</f>
        <v/>
      </c>
      <c r="G29" s="137" t="str">
        <f>IF(ISERROR(VLOOKUP(D29,'[1]Z01_1 财政拨款收入支出决算总表(财决01-1表)'!$F$8:$P$30,10,FALSE)),"",VLOOKUP(D29,'[1]Z01_1 财政拨款收入支出决算总表(财决01-1表)'!$F$8:$P$30,10,FALSE))</f>
        <v/>
      </c>
      <c r="H29" s="138" t="str">
        <f>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772.3</v>
      </c>
      <c r="D30" s="251" t="s">
        <v>80</v>
      </c>
      <c r="E30" s="136">
        <v>54</v>
      </c>
      <c r="F30" s="140">
        <f>'[1]Z01_1 财政拨款收入支出决算总表(财决01-1表)'!$N33</f>
        <v>715.66</v>
      </c>
      <c r="G30" s="140">
        <f>'[1]Z01_1 财政拨款收入支出决算总表(财决01-1表)'!$O33</f>
        <v>696.18</v>
      </c>
      <c r="H30" s="141">
        <f>'[1]Z01_1 财政拨款收入支出决算总表(财决01-1表)'!$P33</f>
        <v>19.49</v>
      </c>
    </row>
    <row r="31" s="45" customFormat="1" ht="12" customHeight="1" spans="1:8">
      <c r="A31" s="142" t="s">
        <v>93</v>
      </c>
      <c r="B31" s="239" t="s">
        <v>49</v>
      </c>
      <c r="C31" s="134">
        <f>'[1]Z01_1 财政拨款收入支出决算总表(财决01-1表)'!$E34</f>
        <v>0</v>
      </c>
      <c r="D31" s="142" t="s">
        <v>94</v>
      </c>
      <c r="E31" s="136">
        <v>56</v>
      </c>
      <c r="F31" s="140">
        <f>'[1]Z01_1 财政拨款收入支出决算总表(财决01-1表)'!$N34</f>
        <v>56.64</v>
      </c>
      <c r="G31" s="140">
        <f>'[1]Z01_1 财政拨款收入支出决算总表(财决01-1表)'!$O34</f>
        <v>56.64</v>
      </c>
      <c r="H31" s="141">
        <f>'[1]Z01_1 财政拨款收入支出决算总表(财决01-1表)'!$P34</f>
        <v>0</v>
      </c>
    </row>
    <row r="32" s="45" customFormat="1" ht="12" customHeight="1" spans="1:8">
      <c r="A32" s="142" t="s">
        <v>95</v>
      </c>
      <c r="B32" s="239" t="s">
        <v>51</v>
      </c>
      <c r="C32" s="134">
        <f>'[1]Z01_1 财政拨款收入支出决算总表(财决01-1表)'!$E35</f>
        <v>0</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772.3</v>
      </c>
      <c r="D34" s="241" t="s">
        <v>50</v>
      </c>
      <c r="E34" s="136">
        <v>60</v>
      </c>
      <c r="F34" s="140">
        <f>'[1]Z01_1 财政拨款收入支出决算总表(财决01-1表)'!$Y$37</f>
        <v>772.3</v>
      </c>
      <c r="G34" s="140">
        <f>'[1]Z01_1 财政拨款收入支出决算总表(财决01-1表)'!$Z$37</f>
        <v>752.81</v>
      </c>
      <c r="H34" s="141">
        <f>'[1]Z01_1 财政拨款收入支出决算总表(财决01-1表)'!$AA$37</f>
        <v>19.49</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H18" sqref="H18"/>
    </sheetView>
  </sheetViews>
  <sheetFormatPr defaultColWidth="9" defaultRowHeight="14.25"/>
  <cols>
    <col min="1" max="2" width="6.58333333333333" style="6" customWidth="1"/>
    <col min="3" max="3" width="30.25" style="105" customWidth="1"/>
    <col min="4" max="6" width="22.5833333333333" style="6" customWidth="1"/>
    <col min="7" max="7" width="9" style="106"/>
    <col min="8" max="8" width="10.75" style="106" customWidth="1"/>
    <col min="9" max="10" width="9" style="106"/>
    <col min="11" max="12" width="9.08333333333333" style="106" customWidth="1"/>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"a1:"&amp;"f"&amp;MAX(L11:L500)</f>
        <v>a1:f25</v>
      </c>
    </row>
    <row r="2" s="2" customFormat="1" customHeight="1" spans="1:13">
      <c r="A2" s="109" t="str">
        <f>'01收入支出决算总表'!A3</f>
        <v>部门：沅江市残疾人联合会</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10"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10"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10"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5"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5" customHeight="1" spans="1:13">
      <c r="A11" s="18" t="s">
        <v>50</v>
      </c>
      <c r="B11" s="18"/>
      <c r="C11" s="18"/>
      <c r="D11" s="115">
        <f>'[1]Z07 一般公共预算财政拨款收入支出决算表(财决07表)'!K9</f>
        <v>696.18</v>
      </c>
      <c r="E11" s="115">
        <f>'[1]Z07 一般公共预算财政拨款收入支出决算表(财决07表)'!L9</f>
        <v>137.07</v>
      </c>
      <c r="F11" s="115">
        <f>'[1]Z07 一般公共预算财政拨款收入支出决算表(财决07表)'!O9</f>
        <v>559.11</v>
      </c>
      <c r="G11" s="113"/>
      <c r="H11" s="113"/>
      <c r="I11" s="113"/>
      <c r="J11" s="113"/>
      <c r="K11" s="113"/>
      <c r="L11" s="113">
        <f>ROW()</f>
        <v>11</v>
      </c>
      <c r="M11" s="113"/>
    </row>
    <row r="12" s="4" customFormat="1" ht="20.15" customHeight="1" spans="1:13">
      <c r="A12" s="22" t="str">
        <f t="array" ref="A12">INDEX(G:G,SMALL(IF($K$12:$K$500=2,ROW($12:$500),4^8),ROW(G1)))&amp;""</f>
        <v>208</v>
      </c>
      <c r="B12" s="116"/>
      <c r="C12" s="23" t="str">
        <f>IF(ISERROR(VLOOKUP(A12,'[1]Z07 一般公共预算财政拨款收入支出决算表(财决07表)'!$A$10:$T$500,4,FALSE)),"",VLOOKUP(A12,'[1]Z07 一般公共预算财政拨款收入支出决算表(财决07表)'!$A$10:$T$500,4,FALSE))</f>
        <v>社会保障和就业支出</v>
      </c>
      <c r="D12" s="24">
        <f>IF(ISERROR(VLOOKUP(A12,'[1]Z07 一般公共预算财政拨款收入支出决算表(财决07表)'!$A$10:$T$500,11,FALSE)),"",VLOOKUP(A12,'[1]Z07 一般公共预算财政拨款收入支出决算表(财决07表)'!$A$10:$T$500,11,FALSE))</f>
        <v>673.76</v>
      </c>
      <c r="E12" s="24">
        <f>IF(ISERROR(VLOOKUP(A12,'[1]Z07 一般公共预算财政拨款收入支出决算表(财决07表)'!$A$10:$T$500,12,FALSE)),"",VLOOKUP(A12,'[1]Z07 一般公共预算财政拨款收入支出决算表(财决07表)'!$A$10:$T$500,12,FALSE))</f>
        <v>127.63</v>
      </c>
      <c r="F12" s="24">
        <f>IF(ISERROR(VLOOKUP(A12,'[1]Z07 一般公共预算财政拨款收入支出决算表(财决07表)'!$A$10:$T$500,15,FALSE)),"",VLOOKUP(A12,'[1]Z07 一般公共预算财政拨款收入支出决算表(财决07表)'!$A$10:$T$500,15,FALSE))</f>
        <v>546.13</v>
      </c>
      <c r="G12" s="106" t="str">
        <f>'[1]Z07 一般公共预算财政拨款收入支出决算表(财决07表)'!A10</f>
        <v>208</v>
      </c>
      <c r="H12" s="117">
        <f>'[1]Z07 一般公共预算财政拨款收入支出决算表(财决07表)'!$K10</f>
        <v>673.76</v>
      </c>
      <c r="I12" s="106" t="str">
        <f>IF(G12&gt;0,"1","2")</f>
        <v>1</v>
      </c>
      <c r="J12" s="106" t="str">
        <f>IF(H12&gt;0,"1","2")</f>
        <v>1</v>
      </c>
      <c r="K12" s="106">
        <f>I12+J12</f>
        <v>2</v>
      </c>
      <c r="L12" s="106">
        <f>IF(C12&lt;&gt;"",ROW(),"")</f>
        <v>12</v>
      </c>
      <c r="M12" s="106"/>
    </row>
    <row r="13" s="4" customFormat="1" ht="20.15" customHeight="1" spans="1:13">
      <c r="A13" s="22" t="str">
        <f t="array" ref="A13">INDEX(G:G,SMALL(IF($K$12:$K$500=2,ROW($12:$500),4^8),ROW(G2)))&amp;""</f>
        <v>20811</v>
      </c>
      <c r="B13" s="116"/>
      <c r="C13" s="23" t="str">
        <f>IF(ISERROR(VLOOKUP(A13,'[1]Z07 一般公共预算财政拨款收入支出决算表(财决07表)'!$A$10:$T$500,4,FALSE)),"",VLOOKUP(A13,'[1]Z07 一般公共预算财政拨款收入支出决算表(财决07表)'!$A$10:$T$500,4,FALSE))</f>
        <v>残疾人事业</v>
      </c>
      <c r="D13" s="24">
        <f>IF(ISERROR(VLOOKUP(A13,'[1]Z07 一般公共预算财政拨款收入支出决算表(财决07表)'!$A$10:$T$500,11,FALSE)),"",VLOOKUP(A13,'[1]Z07 一般公共预算财政拨款收入支出决算表(财决07表)'!$A$10:$T$500,11,FALSE))</f>
        <v>673.76</v>
      </c>
      <c r="E13" s="24">
        <f>IF(ISERROR(VLOOKUP(A13,'[1]Z07 一般公共预算财政拨款收入支出决算表(财决07表)'!$A$10:$T$500,12,FALSE)),"",VLOOKUP(A13,'[1]Z07 一般公共预算财政拨款收入支出决算表(财决07表)'!$A$10:$T$500,12,FALSE))</f>
        <v>127.63</v>
      </c>
      <c r="F13" s="24">
        <f>IF(ISERROR(VLOOKUP(A13,'[1]Z07 一般公共预算财政拨款收入支出决算表(财决07表)'!$A$10:$T$500,15,FALSE)),"",VLOOKUP(A13,'[1]Z07 一般公共预算财政拨款收入支出决算表(财决07表)'!$A$10:$T$500,15,FALSE))</f>
        <v>546.13</v>
      </c>
      <c r="G13" s="106" t="str">
        <f>'[1]Z07 一般公共预算财政拨款收入支出决算表(财决07表)'!A11</f>
        <v>20811</v>
      </c>
      <c r="H13" s="117">
        <f>'[1]Z07 一般公共预算财政拨款收入支出决算表(财决07表)'!$K11</f>
        <v>673.76</v>
      </c>
      <c r="I13" s="106" t="str">
        <f t="shared" ref="I13:I76" si="0">IF(G13&gt;0,"1","2")</f>
        <v>1</v>
      </c>
      <c r="J13" s="106" t="str">
        <f t="shared" ref="J13:J76" si="1">IF(H13&gt;0,"1","2")</f>
        <v>1</v>
      </c>
      <c r="K13" s="106">
        <f t="shared" ref="K13:K76" si="2">I13+J13</f>
        <v>2</v>
      </c>
      <c r="L13" s="106">
        <f t="shared" ref="L13:L76" si="3">IF(C13&lt;&gt;"",ROW(),"")</f>
        <v>13</v>
      </c>
      <c r="M13" s="106"/>
    </row>
    <row r="14" s="4" customFormat="1" ht="20.15" customHeight="1" spans="1:13">
      <c r="A14" s="22" t="str">
        <f t="array" ref="A14">INDEX(G:G,SMALL(IF($K$12:$K$500=2,ROW($12:$500),4^8),ROW(G3)))&amp;""</f>
        <v>2081101</v>
      </c>
      <c r="B14" s="116"/>
      <c r="C14" s="23" t="str">
        <f>IF(ISERROR(VLOOKUP(A14,'[1]Z07 一般公共预算财政拨款收入支出决算表(财决07表)'!$A$10:$T$500,4,FALSE)),"",VLOOKUP(A14,'[1]Z07 一般公共预算财政拨款收入支出决算表(财决07表)'!$A$10:$T$500,4,FALSE))</f>
        <v>  行政运行</v>
      </c>
      <c r="D14" s="24">
        <f>IF(ISERROR(VLOOKUP(A14,'[1]Z07 一般公共预算财政拨款收入支出决算表(财决07表)'!$A$10:$T$500,11,FALSE)),"",VLOOKUP(A14,'[1]Z07 一般公共预算财政拨款收入支出决算表(财决07表)'!$A$10:$T$500,11,FALSE))</f>
        <v>127.63</v>
      </c>
      <c r="E14" s="24">
        <f>IF(ISERROR(VLOOKUP(A14,'[1]Z07 一般公共预算财政拨款收入支出决算表(财决07表)'!$A$10:$T$500,12,FALSE)),"",VLOOKUP(A14,'[1]Z07 一般公共预算财政拨款收入支出决算表(财决07表)'!$A$10:$T$500,12,FALSE))</f>
        <v>127.63</v>
      </c>
      <c r="F14" s="24">
        <f>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2081101</v>
      </c>
      <c r="H14" s="117">
        <f>'[1]Z07 一般公共预算财政拨款收入支出决算表(财决07表)'!$K12</f>
        <v>127.63</v>
      </c>
      <c r="I14" s="106" t="str">
        <f t="shared" si="0"/>
        <v>1</v>
      </c>
      <c r="J14" s="106" t="str">
        <f t="shared" si="1"/>
        <v>1</v>
      </c>
      <c r="K14" s="106">
        <f t="shared" si="2"/>
        <v>2</v>
      </c>
      <c r="L14" s="106">
        <f t="shared" si="3"/>
        <v>14</v>
      </c>
      <c r="M14" s="106"/>
    </row>
    <row r="15" s="4" customFormat="1" ht="20.15" customHeight="1" spans="1:13">
      <c r="A15" s="22" t="str">
        <f t="array" ref="A15">INDEX(G:G,SMALL(IF($K$12:$K$500=2,ROW($12:$500),4^8),ROW(G4)))&amp;""</f>
        <v>2081102</v>
      </c>
      <c r="B15" s="116"/>
      <c r="C15" s="23" t="str">
        <f>IF(ISERROR(VLOOKUP(A15,'[1]Z07 一般公共预算财政拨款收入支出决算表(财决07表)'!$A$10:$T$500,4,FALSE)),"",VLOOKUP(A15,'[1]Z07 一般公共预算财政拨款收入支出决算表(财决07表)'!$A$10:$T$500,4,FALSE))</f>
        <v>  一般行政管理事务</v>
      </c>
      <c r="D15" s="24">
        <f>IF(ISERROR(VLOOKUP(A15,'[1]Z07 一般公共预算财政拨款收入支出决算表(财决07表)'!$A$10:$T$500,11,FALSE)),"",VLOOKUP(A15,'[1]Z07 一般公共预算财政拨款收入支出决算表(财决07表)'!$A$10:$T$500,11,FALSE))</f>
        <v>57.67</v>
      </c>
      <c r="E15" s="24">
        <f>IF(ISERROR(VLOOKUP(A15,'[1]Z07 一般公共预算财政拨款收入支出决算表(财决07表)'!$A$10:$T$500,12,FALSE)),"",VLOOKUP(A15,'[1]Z07 一般公共预算财政拨款收入支出决算表(财决07表)'!$A$10:$T$500,12,FALSE))</f>
        <v>0</v>
      </c>
      <c r="F15" s="24">
        <f>IF(ISERROR(VLOOKUP(A15,'[1]Z07 一般公共预算财政拨款收入支出决算表(财决07表)'!$A$10:$T$500,15,FALSE)),"",VLOOKUP(A15,'[1]Z07 一般公共预算财政拨款收入支出决算表(财决07表)'!$A$10:$T$500,15,FALSE))</f>
        <v>57.67</v>
      </c>
      <c r="G15" s="106" t="str">
        <f>'[1]Z07 一般公共预算财政拨款收入支出决算表(财决07表)'!A13</f>
        <v>2081102</v>
      </c>
      <c r="H15" s="117">
        <f>'[1]Z07 一般公共预算财政拨款收入支出决算表(财决07表)'!$K13</f>
        <v>57.67</v>
      </c>
      <c r="I15" s="106" t="str">
        <f t="shared" si="0"/>
        <v>1</v>
      </c>
      <c r="J15" s="106" t="str">
        <f t="shared" si="1"/>
        <v>1</v>
      </c>
      <c r="K15" s="106">
        <f t="shared" si="2"/>
        <v>2</v>
      </c>
      <c r="L15" s="106">
        <f t="shared" si="3"/>
        <v>15</v>
      </c>
      <c r="M15" s="106"/>
    </row>
    <row r="16" s="4" customFormat="1" ht="20.15" customHeight="1" spans="1:13">
      <c r="A16" s="22" t="str">
        <f t="array" ref="A16">INDEX(G:G,SMALL(IF($K$12:$K$500=2,ROW($12:$500),4^8),ROW(G5)))&amp;""</f>
        <v>2081104</v>
      </c>
      <c r="B16" s="116"/>
      <c r="C16" s="23" t="str">
        <f>IF(ISERROR(VLOOKUP(A16,'[1]Z07 一般公共预算财政拨款收入支出决算表(财决07表)'!$A$10:$T$500,4,FALSE)),"",VLOOKUP(A16,'[1]Z07 一般公共预算财政拨款收入支出决算表(财决07表)'!$A$10:$T$500,4,FALSE))</f>
        <v>  残疾人康复</v>
      </c>
      <c r="D16" s="24">
        <f>IF(ISERROR(VLOOKUP(A16,'[1]Z07 一般公共预算财政拨款收入支出决算表(财决07表)'!$A$10:$T$500,11,FALSE)),"",VLOOKUP(A16,'[1]Z07 一般公共预算财政拨款收入支出决算表(财决07表)'!$A$10:$T$500,11,FALSE))</f>
        <v>84.79</v>
      </c>
      <c r="E16" s="24">
        <f>IF(ISERROR(VLOOKUP(A16,'[1]Z07 一般公共预算财政拨款收入支出决算表(财决07表)'!$A$10:$T$500,12,FALSE)),"",VLOOKUP(A16,'[1]Z07 一般公共预算财政拨款收入支出决算表(财决07表)'!$A$10:$T$500,12,FALSE))</f>
        <v>0</v>
      </c>
      <c r="F16" s="24">
        <f>IF(ISERROR(VLOOKUP(A16,'[1]Z07 一般公共预算财政拨款收入支出决算表(财决07表)'!$A$10:$T$500,15,FALSE)),"",VLOOKUP(A16,'[1]Z07 一般公共预算财政拨款收入支出决算表(财决07表)'!$A$10:$T$500,15,FALSE))</f>
        <v>84.79</v>
      </c>
      <c r="G16" s="106" t="str">
        <f>'[1]Z07 一般公共预算财政拨款收入支出决算表(财决07表)'!A14</f>
        <v>2081104</v>
      </c>
      <c r="H16" s="117">
        <f>'[1]Z07 一般公共预算财政拨款收入支出决算表(财决07表)'!$K14</f>
        <v>84.79</v>
      </c>
      <c r="I16" s="106" t="str">
        <f t="shared" si="0"/>
        <v>1</v>
      </c>
      <c r="J16" s="106" t="str">
        <f t="shared" si="1"/>
        <v>1</v>
      </c>
      <c r="K16" s="106">
        <f t="shared" si="2"/>
        <v>2</v>
      </c>
      <c r="L16" s="106">
        <f t="shared" si="3"/>
        <v>16</v>
      </c>
      <c r="M16" s="106"/>
    </row>
    <row r="17" s="4" customFormat="1" ht="20.15" customHeight="1" spans="1:13">
      <c r="A17" s="22" t="str">
        <f t="array" ref="A17">INDEX(G:G,SMALL(IF($K$12:$K$500=2,ROW($12:$500),4^8),ROW(G6)))&amp;""</f>
        <v>2081105</v>
      </c>
      <c r="B17" s="116"/>
      <c r="C17" s="23" t="str">
        <f>IF(ISERROR(VLOOKUP(A17,'[1]Z07 一般公共预算财政拨款收入支出决算表(财决07表)'!$A$10:$T$500,4,FALSE)),"",VLOOKUP(A17,'[1]Z07 一般公共预算财政拨款收入支出决算表(财决07表)'!$A$10:$T$500,4,FALSE))</f>
        <v>  残疾人就业和扶贫</v>
      </c>
      <c r="D17" s="24">
        <f>IF(ISERROR(VLOOKUP(A17,'[1]Z07 一般公共预算财政拨款收入支出决算表(财决07表)'!$A$10:$T$500,11,FALSE)),"",VLOOKUP(A17,'[1]Z07 一般公共预算财政拨款收入支出决算表(财决07表)'!$A$10:$T$500,11,FALSE))</f>
        <v>159.67</v>
      </c>
      <c r="E17" s="24">
        <f>IF(ISERROR(VLOOKUP(A17,'[1]Z07 一般公共预算财政拨款收入支出决算表(财决07表)'!$A$10:$T$500,12,FALSE)),"",VLOOKUP(A17,'[1]Z07 一般公共预算财政拨款收入支出决算表(财决07表)'!$A$10:$T$500,12,FALSE))</f>
        <v>0</v>
      </c>
      <c r="F17" s="24">
        <f>IF(ISERROR(VLOOKUP(A17,'[1]Z07 一般公共预算财政拨款收入支出决算表(财决07表)'!$A$10:$T$500,15,FALSE)),"",VLOOKUP(A17,'[1]Z07 一般公共预算财政拨款收入支出决算表(财决07表)'!$A$10:$T$500,15,FALSE))</f>
        <v>159.67</v>
      </c>
      <c r="G17" s="106" t="str">
        <f>'[1]Z07 一般公共预算财政拨款收入支出决算表(财决07表)'!A15</f>
        <v>2081105</v>
      </c>
      <c r="H17" s="117">
        <f>'[1]Z07 一般公共预算财政拨款收入支出决算表(财决07表)'!$K15</f>
        <v>159.67</v>
      </c>
      <c r="I17" s="106" t="str">
        <f t="shared" si="0"/>
        <v>1</v>
      </c>
      <c r="J17" s="106" t="str">
        <f t="shared" si="1"/>
        <v>1</v>
      </c>
      <c r="K17" s="106">
        <f t="shared" si="2"/>
        <v>2</v>
      </c>
      <c r="L17" s="106">
        <f t="shared" si="3"/>
        <v>17</v>
      </c>
      <c r="M17" s="106"/>
    </row>
    <row r="18" s="4" customFormat="1" ht="20.15" customHeight="1" spans="1:13">
      <c r="A18" s="22" t="str">
        <f t="array" ref="A18">INDEX(G:G,SMALL(IF($K$12:$K$500=2,ROW($12:$500),4^8),ROW(G7)))&amp;""</f>
        <v>2081106</v>
      </c>
      <c r="B18" s="116"/>
      <c r="C18" s="23" t="str">
        <f>IF(ISERROR(VLOOKUP(A18,'[1]Z07 一般公共预算财政拨款收入支出决算表(财决07表)'!$A$10:$T$500,4,FALSE)),"",VLOOKUP(A18,'[1]Z07 一般公共预算财政拨款收入支出决算表(财决07表)'!$A$10:$T$500,4,FALSE))</f>
        <v>  残疾人体育</v>
      </c>
      <c r="D18" s="24">
        <f>IF(ISERROR(VLOOKUP(A18,'[1]Z07 一般公共预算财政拨款收入支出决算表(财决07表)'!$A$10:$T$500,11,FALSE)),"",VLOOKUP(A18,'[1]Z07 一般公共预算财政拨款收入支出决算表(财决07表)'!$A$10:$T$500,11,FALSE))</f>
        <v>5.87</v>
      </c>
      <c r="E18" s="24">
        <f>IF(ISERROR(VLOOKUP(A18,'[1]Z07 一般公共预算财政拨款收入支出决算表(财决07表)'!$A$10:$T$500,12,FALSE)),"",VLOOKUP(A18,'[1]Z07 一般公共预算财政拨款收入支出决算表(财决07表)'!$A$10:$T$500,12,FALSE))</f>
        <v>0</v>
      </c>
      <c r="F18" s="24">
        <f>IF(ISERROR(VLOOKUP(A18,'[1]Z07 一般公共预算财政拨款收入支出决算表(财决07表)'!$A$10:$T$500,15,FALSE)),"",VLOOKUP(A18,'[1]Z07 一般公共预算财政拨款收入支出决算表(财决07表)'!$A$10:$T$500,15,FALSE))</f>
        <v>5.87</v>
      </c>
      <c r="G18" s="106" t="str">
        <f>'[1]Z07 一般公共预算财政拨款收入支出决算表(财决07表)'!A16</f>
        <v>2081106</v>
      </c>
      <c r="H18" s="117">
        <f>'[1]Z07 一般公共预算财政拨款收入支出决算表(财决07表)'!$K16</f>
        <v>5.87</v>
      </c>
      <c r="I18" s="106" t="str">
        <f t="shared" si="0"/>
        <v>1</v>
      </c>
      <c r="J18" s="106" t="str">
        <f t="shared" si="1"/>
        <v>1</v>
      </c>
      <c r="K18" s="106">
        <f t="shared" si="2"/>
        <v>2</v>
      </c>
      <c r="L18" s="106">
        <f t="shared" si="3"/>
        <v>18</v>
      </c>
      <c r="M18" s="106"/>
    </row>
    <row r="19" s="4" customFormat="1" ht="20.15" customHeight="1" spans="1:13">
      <c r="A19" s="22" t="str">
        <f t="array" ref="A19">INDEX(G:G,SMALL(IF($K$12:$K$500=2,ROW($12:$500),4^8),ROW(G8)))&amp;""</f>
        <v>2081199</v>
      </c>
      <c r="B19" s="116"/>
      <c r="C19" s="23" t="str">
        <f>IF(ISERROR(VLOOKUP(A19,'[1]Z07 一般公共预算财政拨款收入支出决算表(财决07表)'!$A$10:$T$500,4,FALSE)),"",VLOOKUP(A19,'[1]Z07 一般公共预算财政拨款收入支出决算表(财决07表)'!$A$10:$T$500,4,FALSE))</f>
        <v>  其他残疾人事业支出</v>
      </c>
      <c r="D19" s="24">
        <f>IF(ISERROR(VLOOKUP(A19,'[1]Z07 一般公共预算财政拨款收入支出决算表(财决07表)'!$A$10:$T$500,11,FALSE)),"",VLOOKUP(A19,'[1]Z07 一般公共预算财政拨款收入支出决算表(财决07表)'!$A$10:$T$500,11,FALSE))</f>
        <v>238.13</v>
      </c>
      <c r="E19" s="24">
        <f>IF(ISERROR(VLOOKUP(A19,'[1]Z07 一般公共预算财政拨款收入支出决算表(财决07表)'!$A$10:$T$500,12,FALSE)),"",VLOOKUP(A19,'[1]Z07 一般公共预算财政拨款收入支出决算表(财决07表)'!$A$10:$T$500,12,FALSE))</f>
        <v>0</v>
      </c>
      <c r="F19" s="24">
        <f>IF(ISERROR(VLOOKUP(A19,'[1]Z07 一般公共预算财政拨款收入支出决算表(财决07表)'!$A$10:$T$500,15,FALSE)),"",VLOOKUP(A19,'[1]Z07 一般公共预算财政拨款收入支出决算表(财决07表)'!$A$10:$T$500,15,FALSE))</f>
        <v>238.13</v>
      </c>
      <c r="G19" s="106" t="str">
        <f>'[1]Z07 一般公共预算财政拨款收入支出决算表(财决07表)'!A17</f>
        <v>2081199</v>
      </c>
      <c r="H19" s="117">
        <f>'[1]Z07 一般公共预算财政拨款收入支出决算表(财决07表)'!$K17</f>
        <v>238.13</v>
      </c>
      <c r="I19" s="106" t="str">
        <f t="shared" si="0"/>
        <v>1</v>
      </c>
      <c r="J19" s="106" t="str">
        <f t="shared" si="1"/>
        <v>1</v>
      </c>
      <c r="K19" s="106">
        <f t="shared" si="2"/>
        <v>2</v>
      </c>
      <c r="L19" s="106">
        <f t="shared" si="3"/>
        <v>19</v>
      </c>
      <c r="M19" s="106"/>
    </row>
    <row r="20" s="4" customFormat="1" ht="20.15" customHeight="1" spans="1:13">
      <c r="A20" s="22" t="str">
        <f t="array" ref="A20">INDEX(G:G,SMALL(IF($K$12:$K$500=2,ROW($12:$500),4^8),ROW(G9)))&amp;""</f>
        <v>213</v>
      </c>
      <c r="B20" s="116"/>
      <c r="C20" s="23" t="str">
        <f>IF(ISERROR(VLOOKUP(A20,'[1]Z07 一般公共预算财政拨款收入支出决算表(财决07表)'!$A$10:$T$500,4,FALSE)),"",VLOOKUP(A20,'[1]Z07 一般公共预算财政拨款收入支出决算表(财决07表)'!$A$10:$T$500,4,FALSE))</f>
        <v>农林水支出</v>
      </c>
      <c r="D20" s="24">
        <f>IF(ISERROR(VLOOKUP(A20,'[1]Z07 一般公共预算财政拨款收入支出决算表(财决07表)'!$A$10:$T$500,11,FALSE)),"",VLOOKUP(A20,'[1]Z07 一般公共预算财政拨款收入支出决算表(财决07表)'!$A$10:$T$500,11,FALSE))</f>
        <v>12.98</v>
      </c>
      <c r="E20" s="24">
        <f>IF(ISERROR(VLOOKUP(A20,'[1]Z07 一般公共预算财政拨款收入支出决算表(财决07表)'!$A$10:$T$500,12,FALSE)),"",VLOOKUP(A20,'[1]Z07 一般公共预算财政拨款收入支出决算表(财决07表)'!$A$10:$T$500,12,FALSE))</f>
        <v>0</v>
      </c>
      <c r="F20" s="24">
        <f>IF(ISERROR(VLOOKUP(A20,'[1]Z07 一般公共预算财政拨款收入支出决算表(财决07表)'!$A$10:$T$500,15,FALSE)),"",VLOOKUP(A20,'[1]Z07 一般公共预算财政拨款收入支出决算表(财决07表)'!$A$10:$T$500,15,FALSE))</f>
        <v>12.98</v>
      </c>
      <c r="G20" s="106" t="str">
        <f>'[1]Z07 一般公共预算财政拨款收入支出决算表(财决07表)'!A18</f>
        <v>213</v>
      </c>
      <c r="H20" s="117">
        <f>'[1]Z07 一般公共预算财政拨款收入支出决算表(财决07表)'!$K18</f>
        <v>12.98</v>
      </c>
      <c r="I20" s="106" t="str">
        <f t="shared" si="0"/>
        <v>1</v>
      </c>
      <c r="J20" s="106" t="str">
        <f t="shared" si="1"/>
        <v>1</v>
      </c>
      <c r="K20" s="106">
        <f t="shared" si="2"/>
        <v>2</v>
      </c>
      <c r="L20" s="106">
        <f t="shared" si="3"/>
        <v>20</v>
      </c>
      <c r="M20" s="106"/>
    </row>
    <row r="21" s="4" customFormat="1" ht="20.15" customHeight="1" spans="1:13">
      <c r="A21" s="22" t="str">
        <f t="array" ref="A21">INDEX(G:G,SMALL(IF($K$12:$K$500=2,ROW($12:$500),4^8),ROW(G10)))&amp;""</f>
        <v>21305</v>
      </c>
      <c r="B21" s="116"/>
      <c r="C21" s="23" t="str">
        <f>IF(ISERROR(VLOOKUP(A21,'[1]Z07 一般公共预算财政拨款收入支出决算表(财决07表)'!$A$10:$T$500,4,FALSE)),"",VLOOKUP(A21,'[1]Z07 一般公共预算财政拨款收入支出决算表(财决07表)'!$A$10:$T$500,4,FALSE))</f>
        <v>扶贫</v>
      </c>
      <c r="D21" s="24">
        <f>IF(ISERROR(VLOOKUP(A21,'[1]Z07 一般公共预算财政拨款收入支出决算表(财决07表)'!$A$10:$T$500,11,FALSE)),"",VLOOKUP(A21,'[1]Z07 一般公共预算财政拨款收入支出决算表(财决07表)'!$A$10:$T$500,11,FALSE))</f>
        <v>12.98</v>
      </c>
      <c r="E21" s="24">
        <f>IF(ISERROR(VLOOKUP(A21,'[1]Z07 一般公共预算财政拨款收入支出决算表(财决07表)'!$A$10:$T$500,12,FALSE)),"",VLOOKUP(A21,'[1]Z07 一般公共预算财政拨款收入支出决算表(财决07表)'!$A$10:$T$500,12,FALSE))</f>
        <v>0</v>
      </c>
      <c r="F21" s="24">
        <f>IF(ISERROR(VLOOKUP(A21,'[1]Z07 一般公共预算财政拨款收入支出决算表(财决07表)'!$A$10:$T$500,15,FALSE)),"",VLOOKUP(A21,'[1]Z07 一般公共预算财政拨款收入支出决算表(财决07表)'!$A$10:$T$500,15,FALSE))</f>
        <v>12.98</v>
      </c>
      <c r="G21" s="106" t="str">
        <f>'[1]Z07 一般公共预算财政拨款收入支出决算表(财决07表)'!A19</f>
        <v>21305</v>
      </c>
      <c r="H21" s="117">
        <f>'[1]Z07 一般公共预算财政拨款收入支出决算表(财决07表)'!$K19</f>
        <v>12.98</v>
      </c>
      <c r="I21" s="106" t="str">
        <f t="shared" si="0"/>
        <v>1</v>
      </c>
      <c r="J21" s="106" t="str">
        <f t="shared" si="1"/>
        <v>1</v>
      </c>
      <c r="K21" s="106">
        <f t="shared" si="2"/>
        <v>2</v>
      </c>
      <c r="L21" s="106">
        <f t="shared" si="3"/>
        <v>21</v>
      </c>
      <c r="M21" s="106"/>
    </row>
    <row r="22" s="4" customFormat="1" ht="20.15" customHeight="1" spans="1:13">
      <c r="A22" s="22" t="str">
        <f t="array" ref="A22">INDEX(G:G,SMALL(IF($K$12:$K$500=2,ROW($12:$500),4^8),ROW(G11)))&amp;""</f>
        <v>2130599</v>
      </c>
      <c r="B22" s="116"/>
      <c r="C22" s="23" t="str">
        <f>IF(ISERROR(VLOOKUP(A22,'[1]Z07 一般公共预算财政拨款收入支出决算表(财决07表)'!$A$10:$T$500,4,FALSE)),"",VLOOKUP(A22,'[1]Z07 一般公共预算财政拨款收入支出决算表(财决07表)'!$A$10:$T$500,4,FALSE))</f>
        <v>  其他扶贫支出</v>
      </c>
      <c r="D22" s="24">
        <f>IF(ISERROR(VLOOKUP(A22,'[1]Z07 一般公共预算财政拨款收入支出决算表(财决07表)'!$A$10:$T$500,11,FALSE)),"",VLOOKUP(A22,'[1]Z07 一般公共预算财政拨款收入支出决算表(财决07表)'!$A$10:$T$500,11,FALSE))</f>
        <v>12.98</v>
      </c>
      <c r="E22" s="24">
        <f>IF(ISERROR(VLOOKUP(A22,'[1]Z07 一般公共预算财政拨款收入支出决算表(财决07表)'!$A$10:$T$500,12,FALSE)),"",VLOOKUP(A22,'[1]Z07 一般公共预算财政拨款收入支出决算表(财决07表)'!$A$10:$T$500,12,FALSE))</f>
        <v>0</v>
      </c>
      <c r="F22" s="24">
        <f>IF(ISERROR(VLOOKUP(A22,'[1]Z07 一般公共预算财政拨款收入支出决算表(财决07表)'!$A$10:$T$500,15,FALSE)),"",VLOOKUP(A22,'[1]Z07 一般公共预算财政拨款收入支出决算表(财决07表)'!$A$10:$T$500,15,FALSE))</f>
        <v>12.98</v>
      </c>
      <c r="G22" s="106" t="str">
        <f>'[1]Z07 一般公共预算财政拨款收入支出决算表(财决07表)'!A20</f>
        <v>2130599</v>
      </c>
      <c r="H22" s="117">
        <f>'[1]Z07 一般公共预算财政拨款收入支出决算表(财决07表)'!$K20</f>
        <v>12.98</v>
      </c>
      <c r="I22" s="106" t="str">
        <f t="shared" si="0"/>
        <v>1</v>
      </c>
      <c r="J22" s="106" t="str">
        <f t="shared" si="1"/>
        <v>1</v>
      </c>
      <c r="K22" s="106">
        <f t="shared" si="2"/>
        <v>2</v>
      </c>
      <c r="L22" s="106">
        <f t="shared" si="3"/>
        <v>22</v>
      </c>
      <c r="M22" s="106"/>
    </row>
    <row r="23" s="4" customFormat="1" ht="20.15" customHeight="1" spans="1:13">
      <c r="A23" s="22" t="str">
        <f t="array" ref="A23">INDEX(G:G,SMALL(IF($K$12:$K$500=2,ROW($12:$500),4^8),ROW(G12)))&amp;""</f>
        <v>221</v>
      </c>
      <c r="B23" s="116"/>
      <c r="C23" s="23" t="str">
        <f>IF(ISERROR(VLOOKUP(A23,'[1]Z07 一般公共预算财政拨款收入支出决算表(财决07表)'!$A$10:$T$500,4,FALSE)),"",VLOOKUP(A23,'[1]Z07 一般公共预算财政拨款收入支出决算表(财决07表)'!$A$10:$T$500,4,FALSE))</f>
        <v>住房保障支出</v>
      </c>
      <c r="D23" s="24">
        <f>IF(ISERROR(VLOOKUP(A23,'[1]Z07 一般公共预算财政拨款收入支出决算表(财决07表)'!$A$10:$T$500,11,FALSE)),"",VLOOKUP(A23,'[1]Z07 一般公共预算财政拨款收入支出决算表(财决07表)'!$A$10:$T$500,11,FALSE))</f>
        <v>9.44</v>
      </c>
      <c r="E23" s="24">
        <f>IF(ISERROR(VLOOKUP(A23,'[1]Z07 一般公共预算财政拨款收入支出决算表(财决07表)'!$A$10:$T$500,12,FALSE)),"",VLOOKUP(A23,'[1]Z07 一般公共预算财政拨款收入支出决算表(财决07表)'!$A$10:$T$500,12,FALSE))</f>
        <v>9.44</v>
      </c>
      <c r="F23" s="24">
        <f>IF(ISERROR(VLOOKUP(A23,'[1]Z07 一般公共预算财政拨款收入支出决算表(财决07表)'!$A$10:$T$500,15,FALSE)),"",VLOOKUP(A23,'[1]Z07 一般公共预算财政拨款收入支出决算表(财决07表)'!$A$10:$T$500,15,FALSE))</f>
        <v>0</v>
      </c>
      <c r="G23" s="106" t="str">
        <f>'[1]Z07 一般公共预算财政拨款收入支出决算表(财决07表)'!A21</f>
        <v>221</v>
      </c>
      <c r="H23" s="117">
        <f>'[1]Z07 一般公共预算财政拨款收入支出决算表(财决07表)'!$K21</f>
        <v>9.44</v>
      </c>
      <c r="I23" s="106" t="str">
        <f t="shared" si="0"/>
        <v>1</v>
      </c>
      <c r="J23" s="106" t="str">
        <f t="shared" si="1"/>
        <v>1</v>
      </c>
      <c r="K23" s="106">
        <f t="shared" si="2"/>
        <v>2</v>
      </c>
      <c r="L23" s="106">
        <f t="shared" si="3"/>
        <v>23</v>
      </c>
      <c r="M23" s="106"/>
    </row>
    <row r="24" s="4" customFormat="1" ht="20.15" customHeight="1" spans="1:13">
      <c r="A24" s="22" t="str">
        <f t="array" ref="A24">INDEX(G:G,SMALL(IF($K$12:$K$500=2,ROW($12:$500),4^8),ROW(G13)))&amp;""</f>
        <v>22102</v>
      </c>
      <c r="B24" s="116"/>
      <c r="C24" s="23" t="str">
        <f>IF(ISERROR(VLOOKUP(A24,'[1]Z07 一般公共预算财政拨款收入支出决算表(财决07表)'!$A$10:$T$500,4,FALSE)),"",VLOOKUP(A24,'[1]Z07 一般公共预算财政拨款收入支出决算表(财决07表)'!$A$10:$T$500,4,FALSE))</f>
        <v>住房改革支出</v>
      </c>
      <c r="D24" s="24">
        <f>IF(ISERROR(VLOOKUP(A24,'[1]Z07 一般公共预算财政拨款收入支出决算表(财决07表)'!$A$10:$T$500,11,FALSE)),"",VLOOKUP(A24,'[1]Z07 一般公共预算财政拨款收入支出决算表(财决07表)'!$A$10:$T$500,11,FALSE))</f>
        <v>9.44</v>
      </c>
      <c r="E24" s="24">
        <f>IF(ISERROR(VLOOKUP(A24,'[1]Z07 一般公共预算财政拨款收入支出决算表(财决07表)'!$A$10:$T$500,12,FALSE)),"",VLOOKUP(A24,'[1]Z07 一般公共预算财政拨款收入支出决算表(财决07表)'!$A$10:$T$500,12,FALSE))</f>
        <v>9.44</v>
      </c>
      <c r="F24" s="24">
        <f>IF(ISERROR(VLOOKUP(A24,'[1]Z07 一般公共预算财政拨款收入支出决算表(财决07表)'!$A$10:$T$500,15,FALSE)),"",VLOOKUP(A24,'[1]Z07 一般公共预算财政拨款收入支出决算表(财决07表)'!$A$10:$T$500,15,FALSE))</f>
        <v>0</v>
      </c>
      <c r="G24" s="106" t="str">
        <f>'[1]Z07 一般公共预算财政拨款收入支出决算表(财决07表)'!A22</f>
        <v>22102</v>
      </c>
      <c r="H24" s="117">
        <f>'[1]Z07 一般公共预算财政拨款收入支出决算表(财决07表)'!$K22</f>
        <v>9.44</v>
      </c>
      <c r="I24" s="106" t="str">
        <f t="shared" si="0"/>
        <v>1</v>
      </c>
      <c r="J24" s="106" t="str">
        <f t="shared" si="1"/>
        <v>1</v>
      </c>
      <c r="K24" s="106">
        <f t="shared" si="2"/>
        <v>2</v>
      </c>
      <c r="L24" s="106">
        <f t="shared" si="3"/>
        <v>24</v>
      </c>
      <c r="M24" s="106"/>
    </row>
    <row r="25" s="4" customFormat="1" ht="20.15" customHeight="1" spans="1:13">
      <c r="A25" s="22" t="str">
        <f t="array" ref="A25">INDEX(G:G,SMALL(IF($K$12:$K$500=2,ROW($12:$500),4^8),ROW(G14)))&amp;""</f>
        <v>2210201</v>
      </c>
      <c r="B25" s="116"/>
      <c r="C25" s="23" t="str">
        <f>IF(ISERROR(VLOOKUP(A25,'[1]Z07 一般公共预算财政拨款收入支出决算表(财决07表)'!$A$10:$T$500,4,FALSE)),"",VLOOKUP(A25,'[1]Z07 一般公共预算财政拨款收入支出决算表(财决07表)'!$A$10:$T$500,4,FALSE))</f>
        <v>  住房公积金</v>
      </c>
      <c r="D25" s="24">
        <f>IF(ISERROR(VLOOKUP(A25,'[1]Z07 一般公共预算财政拨款收入支出决算表(财决07表)'!$A$10:$T$500,11,FALSE)),"",VLOOKUP(A25,'[1]Z07 一般公共预算财政拨款收入支出决算表(财决07表)'!$A$10:$T$500,11,FALSE))</f>
        <v>9.44</v>
      </c>
      <c r="E25" s="24">
        <f>IF(ISERROR(VLOOKUP(A25,'[1]Z07 一般公共预算财政拨款收入支出决算表(财决07表)'!$A$10:$T$500,12,FALSE)),"",VLOOKUP(A25,'[1]Z07 一般公共预算财政拨款收入支出决算表(财决07表)'!$A$10:$T$500,12,FALSE))</f>
        <v>9.44</v>
      </c>
      <c r="F25" s="24">
        <f>IF(ISERROR(VLOOKUP(A25,'[1]Z07 一般公共预算财政拨款收入支出决算表(财决07表)'!$A$10:$T$500,15,FALSE)),"",VLOOKUP(A25,'[1]Z07 一般公共预算财政拨款收入支出决算表(财决07表)'!$A$10:$T$500,15,FALSE))</f>
        <v>0</v>
      </c>
      <c r="G25" s="106" t="str">
        <f>'[1]Z07 一般公共预算财政拨款收入支出决算表(财决07表)'!A23</f>
        <v>2210201</v>
      </c>
      <c r="H25" s="117">
        <f>'[1]Z07 一般公共预算财政拨款收入支出决算表(财决07表)'!$K23</f>
        <v>9.44</v>
      </c>
      <c r="I25" s="106" t="str">
        <f t="shared" si="0"/>
        <v>1</v>
      </c>
      <c r="J25" s="106" t="str">
        <f t="shared" si="1"/>
        <v>1</v>
      </c>
      <c r="K25" s="106">
        <f t="shared" si="2"/>
        <v>2</v>
      </c>
      <c r="L25" s="106">
        <f t="shared" si="3"/>
        <v>25</v>
      </c>
      <c r="M25" s="106"/>
    </row>
    <row r="26" s="4" customFormat="1" ht="20.15" customHeight="1" spans="1:13">
      <c r="A26" s="22" t="str">
        <f t="array" ref="A26">INDEX(G:G,SMALL(IF($K$12:$K$500=2,ROW($12:$500),4^8),ROW(G15)))&amp;""</f>
        <v/>
      </c>
      <c r="B26" s="116"/>
      <c r="C26" s="23" t="str">
        <f>IF(ISERROR(VLOOKUP(A26,'[1]Z07 一般公共预算财政拨款收入支出决算表(财决07表)'!$A$10:$T$500,4,FALSE)),"",VLOOKUP(A26,'[1]Z07 一般公共预算财政拨款收入支出决算表(财决07表)'!$A$10:$T$500,4,FALSE))</f>
        <v/>
      </c>
      <c r="D26" s="24" t="str">
        <f>IF(ISERROR(VLOOKUP(A26,'[1]Z07 一般公共预算财政拨款收入支出决算表(财决07表)'!$A$10:$T$500,11,FALSE)),"",VLOOKUP(A26,'[1]Z07 一般公共预算财政拨款收入支出决算表(财决07表)'!$A$10:$T$500,11,FALSE))</f>
        <v/>
      </c>
      <c r="E26" s="24" t="str">
        <f>IF(ISERROR(VLOOKUP(A26,'[1]Z07 一般公共预算财政拨款收入支出决算表(财决07表)'!$A$10:$T$500,12,FALSE)),"",VLOOKUP(A26,'[1]Z07 一般公共预算财政拨款收入支出决算表(财决07表)'!$A$10:$T$500,12,FALSE))</f>
        <v/>
      </c>
      <c r="F26" s="24" t="str">
        <f>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f>'[1]Z07 一般公共预算财政拨款收入支出决算表(财决07表)'!$K24</f>
        <v>0</v>
      </c>
      <c r="I26" s="106" t="str">
        <f t="shared" si="0"/>
        <v>2</v>
      </c>
      <c r="J26" s="106" t="str">
        <f t="shared" si="1"/>
        <v>2</v>
      </c>
      <c r="K26" s="106">
        <f t="shared" si="2"/>
        <v>4</v>
      </c>
      <c r="L26" s="106" t="str">
        <f t="shared" si="3"/>
        <v/>
      </c>
      <c r="M26" s="106"/>
    </row>
    <row r="27" s="4" customFormat="1" ht="20.15" customHeight="1" spans="1:13">
      <c r="A27" s="22" t="str">
        <f t="array" ref="A27">INDEX(G:G,SMALL(IF($K$12:$K$500=2,ROW($12:$500),4^8),ROW(G16)))&amp;""</f>
        <v/>
      </c>
      <c r="B27" s="116"/>
      <c r="C27" s="23" t="str">
        <f>IF(ISERROR(VLOOKUP(A27,'[1]Z07 一般公共预算财政拨款收入支出决算表(财决07表)'!$A$10:$T$500,4,FALSE)),"",VLOOKUP(A27,'[1]Z07 一般公共预算财政拨款收入支出决算表(财决07表)'!$A$10:$T$500,4,FALSE))</f>
        <v/>
      </c>
      <c r="D27" s="24" t="str">
        <f>IF(ISERROR(VLOOKUP(A27,'[1]Z07 一般公共预算财政拨款收入支出决算表(财决07表)'!$A$10:$T$500,11,FALSE)),"",VLOOKUP(A27,'[1]Z07 一般公共预算财政拨款收入支出决算表(财决07表)'!$A$10:$T$500,11,FALSE))</f>
        <v/>
      </c>
      <c r="E27" s="24" t="str">
        <f>IF(ISERROR(VLOOKUP(A27,'[1]Z07 一般公共预算财政拨款收入支出决算表(财决07表)'!$A$10:$T$500,12,FALSE)),"",VLOOKUP(A27,'[1]Z07 一般公共预算财政拨款收入支出决算表(财决07表)'!$A$10:$T$500,12,FALSE))</f>
        <v/>
      </c>
      <c r="F27" s="24" t="str">
        <f>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t="str">
        <f>'[1]Z07 一般公共预算财政拨款收入支出决算表(财决07表)'!$K25</f>
        <v>— 11.%d —</v>
      </c>
      <c r="I27" s="106" t="str">
        <f t="shared" si="0"/>
        <v>2</v>
      </c>
      <c r="J27" s="106" t="str">
        <f t="shared" si="1"/>
        <v>1</v>
      </c>
      <c r="K27" s="106">
        <f t="shared" si="2"/>
        <v>3</v>
      </c>
      <c r="L27" s="106" t="str">
        <f t="shared" si="3"/>
        <v/>
      </c>
      <c r="M27" s="106"/>
    </row>
    <row r="28" s="4" customFormat="1" ht="20.15" customHeight="1" spans="1:13">
      <c r="A28" s="22" t="str">
        <f t="array" ref="A28">INDEX(G:G,SMALL(IF($K$12:$K$500=2,ROW($12:$500),4^8),ROW(G17)))&amp;""</f>
        <v/>
      </c>
      <c r="B28" s="116"/>
      <c r="C28" s="23" t="str">
        <f>IF(ISERROR(VLOOKUP(A28,'[1]Z07 一般公共预算财政拨款收入支出决算表(财决07表)'!$A$10:$T$500,4,FALSE)),"",VLOOKUP(A28,'[1]Z07 一般公共预算财政拨款收入支出决算表(财决07表)'!$A$10:$T$500,4,FALSE))</f>
        <v/>
      </c>
      <c r="D28" s="24" t="str">
        <f>IF(ISERROR(VLOOKUP(A28,'[1]Z07 一般公共预算财政拨款收入支出决算表(财决07表)'!$A$10:$T$500,11,FALSE)),"",VLOOKUP(A28,'[1]Z07 一般公共预算财政拨款收入支出决算表(财决07表)'!$A$10:$T$500,11,FALSE))</f>
        <v/>
      </c>
      <c r="E28" s="24" t="str">
        <f>IF(ISERROR(VLOOKUP(A28,'[1]Z07 一般公共预算财政拨款收入支出决算表(财决07表)'!$A$10:$T$500,12,FALSE)),"",VLOOKUP(A28,'[1]Z07 一般公共预算财政拨款收入支出决算表(财决07表)'!$A$10:$T$500,12,FALSE))</f>
        <v/>
      </c>
      <c r="F28" s="24" t="str">
        <f>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t="shared" si="3"/>
        <v/>
      </c>
      <c r="M28" s="106"/>
    </row>
    <row r="29" s="4" customFormat="1" ht="20.15" customHeight="1" spans="1:13">
      <c r="A29" s="22" t="str">
        <f t="array" ref="A29">INDEX(G:G,SMALL(IF($K$12:$K$500=2,ROW($12:$500),4^8),ROW(G18)))&amp;""</f>
        <v/>
      </c>
      <c r="B29" s="116"/>
      <c r="C29" s="23" t="str">
        <f>IF(ISERROR(VLOOKUP(A29,'[1]Z07 一般公共预算财政拨款收入支出决算表(财决07表)'!$A$10:$T$500,4,FALSE)),"",VLOOKUP(A29,'[1]Z07 一般公共预算财政拨款收入支出决算表(财决07表)'!$A$10:$T$500,4,FALSE))</f>
        <v/>
      </c>
      <c r="D29" s="24" t="str">
        <f>IF(ISERROR(VLOOKUP(A29,'[1]Z07 一般公共预算财政拨款收入支出决算表(财决07表)'!$A$10:$T$500,11,FALSE)),"",VLOOKUP(A29,'[1]Z07 一般公共预算财政拨款收入支出决算表(财决07表)'!$A$10:$T$500,11,FALSE))</f>
        <v/>
      </c>
      <c r="E29" s="24" t="str">
        <f>IF(ISERROR(VLOOKUP(A29,'[1]Z07 一般公共预算财政拨款收入支出决算表(财决07表)'!$A$10:$T$500,12,FALSE)),"",VLOOKUP(A29,'[1]Z07 一般公共预算财政拨款收入支出决算表(财决07表)'!$A$10:$T$500,12,FALSE))</f>
        <v/>
      </c>
      <c r="F29" s="24" t="str">
        <f>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t="shared" si="3"/>
        <v/>
      </c>
      <c r="M29" s="106"/>
    </row>
    <row r="30" s="4" customFormat="1" ht="20.15" customHeight="1" spans="1:13">
      <c r="A30" s="22" t="str">
        <f t="array" ref="A30">INDEX(G:G,SMALL(IF($K$12:$K$500=2,ROW($12:$500),4^8),ROW(G19)))&amp;""</f>
        <v/>
      </c>
      <c r="B30" s="116"/>
      <c r="C30" s="23" t="str">
        <f>IF(ISERROR(VLOOKUP(A30,'[1]Z07 一般公共预算财政拨款收入支出决算表(财决07表)'!$A$10:$T$500,4,FALSE)),"",VLOOKUP(A30,'[1]Z07 一般公共预算财政拨款收入支出决算表(财决07表)'!$A$10:$T$500,4,FALSE))</f>
        <v/>
      </c>
      <c r="D30" s="24" t="str">
        <f>IF(ISERROR(VLOOKUP(A30,'[1]Z07 一般公共预算财政拨款收入支出决算表(财决07表)'!$A$10:$T$500,11,FALSE)),"",VLOOKUP(A30,'[1]Z07 一般公共预算财政拨款收入支出决算表(财决07表)'!$A$10:$T$500,11,FALSE))</f>
        <v/>
      </c>
      <c r="E30" s="24" t="str">
        <f>IF(ISERROR(VLOOKUP(A30,'[1]Z07 一般公共预算财政拨款收入支出决算表(财决07表)'!$A$10:$T$500,12,FALSE)),"",VLOOKUP(A30,'[1]Z07 一般公共预算财政拨款收入支出决算表(财决07表)'!$A$10:$T$500,12,FALSE))</f>
        <v/>
      </c>
      <c r="F30" s="24" t="str">
        <f>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t="shared" si="3"/>
        <v/>
      </c>
      <c r="M30" s="106"/>
    </row>
    <row r="31" s="4" customFormat="1" ht="20.15" customHeight="1" spans="1:13">
      <c r="A31" s="22" t="str">
        <f t="array" ref="A31">INDEX(G:G,SMALL(IF($K$12:$K$500=2,ROW($12:$500),4^8),ROW(G20)))&amp;""</f>
        <v/>
      </c>
      <c r="B31" s="116"/>
      <c r="C31" s="23" t="str">
        <f>IF(ISERROR(VLOOKUP(A31,'[1]Z07 一般公共预算财政拨款收入支出决算表(财决07表)'!$A$10:$T$500,4,FALSE)),"",VLOOKUP(A31,'[1]Z07 一般公共预算财政拨款收入支出决算表(财决07表)'!$A$10:$T$500,4,FALSE))</f>
        <v/>
      </c>
      <c r="D31" s="24" t="str">
        <f>IF(ISERROR(VLOOKUP(A31,'[1]Z07 一般公共预算财政拨款收入支出决算表(财决07表)'!$A$10:$T$500,11,FALSE)),"",VLOOKUP(A31,'[1]Z07 一般公共预算财政拨款收入支出决算表(财决07表)'!$A$10:$T$500,11,FALSE))</f>
        <v/>
      </c>
      <c r="E31" s="24" t="str">
        <f>IF(ISERROR(VLOOKUP(A31,'[1]Z07 一般公共预算财政拨款收入支出决算表(财决07表)'!$A$10:$T$500,12,FALSE)),"",VLOOKUP(A31,'[1]Z07 一般公共预算财政拨款收入支出决算表(财决07表)'!$A$10:$T$500,12,FALSE))</f>
        <v/>
      </c>
      <c r="F31" s="24" t="str">
        <f>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t="shared" si="3"/>
        <v/>
      </c>
      <c r="M31" s="106"/>
    </row>
    <row r="32" s="4" customFormat="1" ht="20.15" customHeight="1" spans="1:13">
      <c r="A32" s="22" t="str">
        <f t="array" ref="A32">INDEX(G:G,SMALL(IF($K$12:$K$500=2,ROW($12:$500),4^8),ROW(G21)))&amp;""</f>
        <v/>
      </c>
      <c r="B32" s="116"/>
      <c r="C32" s="23" t="str">
        <f>IF(ISERROR(VLOOKUP(A32,'[1]Z07 一般公共预算财政拨款收入支出决算表(财决07表)'!$A$10:$T$500,4,FALSE)),"",VLOOKUP(A32,'[1]Z07 一般公共预算财政拨款收入支出决算表(财决07表)'!$A$10:$T$500,4,FALSE))</f>
        <v/>
      </c>
      <c r="D32" s="24" t="str">
        <f>IF(ISERROR(VLOOKUP(A32,'[1]Z07 一般公共预算财政拨款收入支出决算表(财决07表)'!$A$10:$T$500,11,FALSE)),"",VLOOKUP(A32,'[1]Z07 一般公共预算财政拨款收入支出决算表(财决07表)'!$A$10:$T$500,11,FALSE))</f>
        <v/>
      </c>
      <c r="E32" s="24" t="str">
        <f>IF(ISERROR(VLOOKUP(A32,'[1]Z07 一般公共预算财政拨款收入支出决算表(财决07表)'!$A$10:$T$500,12,FALSE)),"",VLOOKUP(A32,'[1]Z07 一般公共预算财政拨款收入支出决算表(财决07表)'!$A$10:$T$500,12,FALSE))</f>
        <v/>
      </c>
      <c r="F32" s="24" t="str">
        <f>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t="shared" si="3"/>
        <v/>
      </c>
      <c r="M32" s="106"/>
    </row>
    <row r="33" s="4" customFormat="1" ht="20.15" customHeight="1" spans="1:13">
      <c r="A33" s="22" t="str">
        <f t="array" ref="A33">INDEX(G:G,SMALL(IF($K$12:$K$500=2,ROW($12:$500),4^8),ROW(G22)))&amp;""</f>
        <v/>
      </c>
      <c r="B33" s="116"/>
      <c r="C33" s="23" t="str">
        <f>IF(ISERROR(VLOOKUP(A33,'[1]Z07 一般公共预算财政拨款收入支出决算表(财决07表)'!$A$10:$T$500,4,FALSE)),"",VLOOKUP(A33,'[1]Z07 一般公共预算财政拨款收入支出决算表(财决07表)'!$A$10:$T$500,4,FALSE))</f>
        <v/>
      </c>
      <c r="D33" s="24" t="str">
        <f>IF(ISERROR(VLOOKUP(A33,'[1]Z07 一般公共预算财政拨款收入支出决算表(财决07表)'!$A$10:$T$500,11,FALSE)),"",VLOOKUP(A33,'[1]Z07 一般公共预算财政拨款收入支出决算表(财决07表)'!$A$10:$T$500,11,FALSE))</f>
        <v/>
      </c>
      <c r="E33" s="24" t="str">
        <f>IF(ISERROR(VLOOKUP(A33,'[1]Z07 一般公共预算财政拨款收入支出决算表(财决07表)'!$A$10:$T$500,12,FALSE)),"",VLOOKUP(A33,'[1]Z07 一般公共预算财政拨款收入支出决算表(财决07表)'!$A$10:$T$500,12,FALSE))</f>
        <v/>
      </c>
      <c r="F33" s="24" t="str">
        <f>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t="shared" si="3"/>
        <v/>
      </c>
      <c r="M33" s="106"/>
    </row>
    <row r="34" s="4" customFormat="1" ht="20.15" customHeight="1" spans="1:13">
      <c r="A34" s="22" t="str">
        <f t="array" ref="A34">INDEX(G:G,SMALL(IF($K$12:$K$500=2,ROW($12:$500),4^8),ROW(G23)))&amp;""</f>
        <v/>
      </c>
      <c r="B34" s="116"/>
      <c r="C34" s="23" t="str">
        <f>IF(ISERROR(VLOOKUP(A34,'[1]Z07 一般公共预算财政拨款收入支出决算表(财决07表)'!$A$10:$T$500,4,FALSE)),"",VLOOKUP(A34,'[1]Z07 一般公共预算财政拨款收入支出决算表(财决07表)'!$A$10:$T$500,4,FALSE))</f>
        <v/>
      </c>
      <c r="D34" s="24" t="str">
        <f>IF(ISERROR(VLOOKUP(A34,'[1]Z07 一般公共预算财政拨款收入支出决算表(财决07表)'!$A$10:$T$500,11,FALSE)),"",VLOOKUP(A34,'[1]Z07 一般公共预算财政拨款收入支出决算表(财决07表)'!$A$10:$T$500,11,FALSE))</f>
        <v/>
      </c>
      <c r="E34" s="24" t="str">
        <f>IF(ISERROR(VLOOKUP(A34,'[1]Z07 一般公共预算财政拨款收入支出决算表(财决07表)'!$A$10:$T$500,12,FALSE)),"",VLOOKUP(A34,'[1]Z07 一般公共预算财政拨款收入支出决算表(财决07表)'!$A$10:$T$500,12,FALSE))</f>
        <v/>
      </c>
      <c r="F34" s="24" t="str">
        <f>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t="shared" si="3"/>
        <v/>
      </c>
      <c r="M34" s="106"/>
    </row>
    <row r="35" s="4" customFormat="1" ht="20.15" customHeight="1" spans="1:13">
      <c r="A35" s="22" t="str">
        <f t="array" ref="A35">INDEX(G:G,SMALL(IF($K$12:$K$500=2,ROW($12:$500),4^8),ROW(G24)))&amp;""</f>
        <v/>
      </c>
      <c r="B35" s="116"/>
      <c r="C35" s="23" t="str">
        <f>IF(ISERROR(VLOOKUP(A35,'[1]Z07 一般公共预算财政拨款收入支出决算表(财决07表)'!$A$10:$T$500,4,FALSE)),"",VLOOKUP(A35,'[1]Z07 一般公共预算财政拨款收入支出决算表(财决07表)'!$A$10:$T$500,4,FALSE))</f>
        <v/>
      </c>
      <c r="D35" s="24" t="str">
        <f>IF(ISERROR(VLOOKUP(A35,'[1]Z07 一般公共预算财政拨款收入支出决算表(财决07表)'!$A$10:$T$500,11,FALSE)),"",VLOOKUP(A35,'[1]Z07 一般公共预算财政拨款收入支出决算表(财决07表)'!$A$10:$T$500,11,FALSE))</f>
        <v/>
      </c>
      <c r="E35" s="24" t="str">
        <f>IF(ISERROR(VLOOKUP(A35,'[1]Z07 一般公共预算财政拨款收入支出决算表(财决07表)'!$A$10:$T$500,12,FALSE)),"",VLOOKUP(A35,'[1]Z07 一般公共预算财政拨款收入支出决算表(财决07表)'!$A$10:$T$500,12,FALSE))</f>
        <v/>
      </c>
      <c r="F35" s="24" t="str">
        <f>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t="shared" si="3"/>
        <v/>
      </c>
      <c r="M35" s="106"/>
    </row>
    <row r="36" s="4" customFormat="1" ht="20.15" customHeight="1" spans="1:13">
      <c r="A36" s="22" t="str">
        <f t="array" ref="A36">INDEX(G:G,SMALL(IF($K$12:$K$500=2,ROW($12:$500),4^8),ROW(G25)))&amp;""</f>
        <v/>
      </c>
      <c r="B36" s="116"/>
      <c r="C36" s="23" t="str">
        <f>IF(ISERROR(VLOOKUP(A36,'[1]Z07 一般公共预算财政拨款收入支出决算表(财决07表)'!$A$10:$T$500,4,FALSE)),"",VLOOKUP(A36,'[1]Z07 一般公共预算财政拨款收入支出决算表(财决07表)'!$A$10:$T$500,4,FALSE))</f>
        <v/>
      </c>
      <c r="D36" s="24" t="str">
        <f>IF(ISERROR(VLOOKUP(A36,'[1]Z07 一般公共预算财政拨款收入支出决算表(财决07表)'!$A$10:$T$500,11,FALSE)),"",VLOOKUP(A36,'[1]Z07 一般公共预算财政拨款收入支出决算表(财决07表)'!$A$10:$T$500,11,FALSE))</f>
        <v/>
      </c>
      <c r="E36" s="24" t="str">
        <f>IF(ISERROR(VLOOKUP(A36,'[1]Z07 一般公共预算财政拨款收入支出决算表(财决07表)'!$A$10:$T$500,12,FALSE)),"",VLOOKUP(A36,'[1]Z07 一般公共预算财政拨款收入支出决算表(财决07表)'!$A$10:$T$500,12,FALSE))</f>
        <v/>
      </c>
      <c r="F36" s="24" t="str">
        <f>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t="shared" si="3"/>
        <v/>
      </c>
      <c r="M36" s="106"/>
    </row>
    <row r="37" s="4" customFormat="1" ht="20.15" customHeight="1" spans="1:13">
      <c r="A37" s="22" t="str">
        <f t="array" ref="A37">INDEX(G:G,SMALL(IF($K$12:$K$500=2,ROW($12:$500),4^8),ROW(G26)))&amp;""</f>
        <v/>
      </c>
      <c r="B37" s="116"/>
      <c r="C37" s="23" t="str">
        <f>IF(ISERROR(VLOOKUP(A37,'[1]Z07 一般公共预算财政拨款收入支出决算表(财决07表)'!$A$10:$T$500,4,FALSE)),"",VLOOKUP(A37,'[1]Z07 一般公共预算财政拨款收入支出决算表(财决07表)'!$A$10:$T$500,4,FALSE))</f>
        <v/>
      </c>
      <c r="D37" s="24" t="str">
        <f>IF(ISERROR(VLOOKUP(A37,'[1]Z07 一般公共预算财政拨款收入支出决算表(财决07表)'!$A$10:$T$500,11,FALSE)),"",VLOOKUP(A37,'[1]Z07 一般公共预算财政拨款收入支出决算表(财决07表)'!$A$10:$T$500,11,FALSE))</f>
        <v/>
      </c>
      <c r="E37" s="24" t="str">
        <f>IF(ISERROR(VLOOKUP(A37,'[1]Z07 一般公共预算财政拨款收入支出决算表(财决07表)'!$A$10:$T$500,12,FALSE)),"",VLOOKUP(A37,'[1]Z07 一般公共预算财政拨款收入支出决算表(财决07表)'!$A$10:$T$500,12,FALSE))</f>
        <v/>
      </c>
      <c r="F37" s="24" t="str">
        <f>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t="shared" si="3"/>
        <v/>
      </c>
      <c r="M37" s="106"/>
    </row>
    <row r="38" s="4" customFormat="1" ht="20.15" customHeight="1" spans="1:13">
      <c r="A38" s="22" t="str">
        <f t="array" ref="A38">INDEX(G:G,SMALL(IF($K$12:$K$500=2,ROW($12:$500),4^8),ROW(G27)))&amp;""</f>
        <v/>
      </c>
      <c r="B38" s="116"/>
      <c r="C38" s="23" t="str">
        <f>IF(ISERROR(VLOOKUP(A38,'[1]Z07 一般公共预算财政拨款收入支出决算表(财决07表)'!$A$10:$T$500,4,FALSE)),"",VLOOKUP(A38,'[1]Z07 一般公共预算财政拨款收入支出决算表(财决07表)'!$A$10:$T$500,4,FALSE))</f>
        <v/>
      </c>
      <c r="D38" s="24" t="str">
        <f>IF(ISERROR(VLOOKUP(A38,'[1]Z07 一般公共预算财政拨款收入支出决算表(财决07表)'!$A$10:$T$500,11,FALSE)),"",VLOOKUP(A38,'[1]Z07 一般公共预算财政拨款收入支出决算表(财决07表)'!$A$10:$T$500,11,FALSE))</f>
        <v/>
      </c>
      <c r="E38" s="24" t="str">
        <f>IF(ISERROR(VLOOKUP(A38,'[1]Z07 一般公共预算财政拨款收入支出决算表(财决07表)'!$A$10:$T$500,12,FALSE)),"",VLOOKUP(A38,'[1]Z07 一般公共预算财政拨款收入支出决算表(财决07表)'!$A$10:$T$500,12,FALSE))</f>
        <v/>
      </c>
      <c r="F38" s="24" t="str">
        <f>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t="shared" si="3"/>
        <v/>
      </c>
      <c r="M38" s="106"/>
    </row>
    <row r="39" s="4" customFormat="1" ht="20.15" customHeight="1" spans="1:13">
      <c r="A39" s="22" t="str">
        <f t="array" ref="A39">INDEX(G:G,SMALL(IF($K$12:$K$500=2,ROW($12:$500),4^8),ROW(G28)))&amp;""</f>
        <v/>
      </c>
      <c r="B39" s="116"/>
      <c r="C39" s="23" t="str">
        <f>IF(ISERROR(VLOOKUP(A39,'[1]Z07 一般公共预算财政拨款收入支出决算表(财决07表)'!$A$10:$T$500,4,FALSE)),"",VLOOKUP(A39,'[1]Z07 一般公共预算财政拨款收入支出决算表(财决07表)'!$A$10:$T$500,4,FALSE))</f>
        <v/>
      </c>
      <c r="D39" s="24" t="str">
        <f>IF(ISERROR(VLOOKUP(A39,'[1]Z07 一般公共预算财政拨款收入支出决算表(财决07表)'!$A$10:$T$500,11,FALSE)),"",VLOOKUP(A39,'[1]Z07 一般公共预算财政拨款收入支出决算表(财决07表)'!$A$10:$T$500,11,FALSE))</f>
        <v/>
      </c>
      <c r="E39" s="24" t="str">
        <f>IF(ISERROR(VLOOKUP(A39,'[1]Z07 一般公共预算财政拨款收入支出决算表(财决07表)'!$A$10:$T$500,12,FALSE)),"",VLOOKUP(A39,'[1]Z07 一般公共预算财政拨款收入支出决算表(财决07表)'!$A$10:$T$500,12,FALSE))</f>
        <v/>
      </c>
      <c r="F39" s="24" t="str">
        <f>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t="shared" si="3"/>
        <v/>
      </c>
      <c r="M39" s="106"/>
    </row>
    <row r="40" s="4" customFormat="1" ht="20.15" customHeight="1" spans="1:13">
      <c r="A40" s="22" t="str">
        <f t="array" ref="A40">INDEX(G:G,SMALL(IF($K$12:$K$500=2,ROW($12:$500),4^8),ROW(G29)))&amp;""</f>
        <v/>
      </c>
      <c r="B40" s="116"/>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t="shared" si="3"/>
        <v/>
      </c>
      <c r="M40" s="106"/>
    </row>
    <row r="41" s="4" customFormat="1" ht="20.15" customHeight="1" spans="1:13">
      <c r="A41" s="22" t="str">
        <f t="array" ref="A41">INDEX(G:G,SMALL(IF($K$12:$K$500=2,ROW($12:$500),4^8),ROW(G30)))&amp;""</f>
        <v/>
      </c>
      <c r="B41" s="116"/>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t="shared" si="3"/>
        <v/>
      </c>
      <c r="M41" s="106"/>
    </row>
    <row r="42" s="4" customFormat="1" ht="20.15" customHeight="1" spans="1:13">
      <c r="A42" s="22" t="str">
        <f t="array" ref="A42">INDEX(G:G,SMALL(IF($K$12:$K$500=2,ROW($12:$500),4^8),ROW(G31)))&amp;""</f>
        <v/>
      </c>
      <c r="B42" s="116"/>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t="shared" si="3"/>
        <v/>
      </c>
      <c r="M42" s="106"/>
    </row>
    <row r="43" s="4" customFormat="1" ht="20.15" customHeight="1" spans="1:13">
      <c r="A43" s="22" t="str">
        <f t="array" ref="A43">INDEX(G:G,SMALL(IF($K$12:$K$500=2,ROW($12:$500),4^8),ROW(G32)))&amp;""</f>
        <v/>
      </c>
      <c r="B43" s="116"/>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t="shared" si="3"/>
        <v/>
      </c>
      <c r="M43" s="106"/>
    </row>
    <row r="44" s="4" customFormat="1" ht="20.15" customHeight="1" spans="1:13">
      <c r="A44" s="22" t="str">
        <f t="array" ref="A44">INDEX(G:G,SMALL(IF($K$12:$K$500=2,ROW($12:$500),4^8),ROW(G33)))&amp;""</f>
        <v/>
      </c>
      <c r="B44" s="116"/>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t="shared" si="3"/>
        <v/>
      </c>
      <c r="M44" s="106"/>
    </row>
    <row r="45" s="4" customFormat="1" ht="20.15" customHeight="1" spans="1:13">
      <c r="A45" s="22" t="str">
        <f t="array" ref="A45">INDEX(G:G,SMALL(IF($K$12:$K$500=2,ROW($12:$500),4^8),ROW(G34)))&amp;""</f>
        <v/>
      </c>
      <c r="B45" s="116"/>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t="shared" si="3"/>
        <v/>
      </c>
      <c r="M45" s="106"/>
    </row>
    <row r="46" s="4" customFormat="1" ht="20.15" customHeight="1" spans="1:13">
      <c r="A46" s="22" t="str">
        <f t="array" ref="A46">INDEX(G:G,SMALL(IF($K$12:$K$500=2,ROW($12:$500),4^8),ROW(G35)))&amp;""</f>
        <v/>
      </c>
      <c r="B46" s="116"/>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t="shared" si="3"/>
        <v/>
      </c>
      <c r="M46" s="106"/>
    </row>
    <row r="47" s="4" customFormat="1" ht="20.15" customHeight="1" spans="1:13">
      <c r="A47" s="22" t="str">
        <f t="array" ref="A47">INDEX(G:G,SMALL(IF($K$12:$K$500=2,ROW($12:$500),4^8),ROW(G36)))&amp;""</f>
        <v/>
      </c>
      <c r="B47" s="116"/>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t="shared" si="3"/>
        <v/>
      </c>
      <c r="M47" s="106"/>
    </row>
    <row r="48" s="4" customFormat="1" ht="20.15" customHeight="1" spans="1:13">
      <c r="A48" s="22" t="str">
        <f t="array" ref="A48">INDEX(G:G,SMALL(IF($K$12:$K$500=2,ROW($12:$500),4^8),ROW(G37)))&amp;""</f>
        <v/>
      </c>
      <c r="B48" s="116"/>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t="shared" si="3"/>
        <v/>
      </c>
      <c r="M48" s="106"/>
    </row>
    <row r="49" s="4" customFormat="1" ht="20.15" customHeight="1" spans="1:13">
      <c r="A49" s="22" t="str">
        <f t="array" ref="A49">INDEX(G:G,SMALL(IF($K$12:$K$500=2,ROW($12:$500),4^8),ROW(G38)))&amp;""</f>
        <v/>
      </c>
      <c r="B49" s="116"/>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t="shared" si="3"/>
        <v/>
      </c>
      <c r="M49" s="106"/>
    </row>
    <row r="50" s="4" customFormat="1" ht="20.15" customHeight="1" spans="1:13">
      <c r="A50" s="22" t="str">
        <f t="array" ref="A50">INDEX(G:G,SMALL(IF($K$12:$K$500=2,ROW($12:$500),4^8),ROW(G39)))&amp;""</f>
        <v/>
      </c>
      <c r="B50" s="116"/>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t="shared" si="3"/>
        <v/>
      </c>
      <c r="M50" s="106"/>
    </row>
    <row r="51" s="4" customFormat="1" ht="20.15" customHeight="1" spans="1:13">
      <c r="A51" s="22" t="str">
        <f t="array" ref="A51">INDEX(G:G,SMALL(IF($K$12:$K$500=2,ROW($12:$500),4^8),ROW(G40)))&amp;""</f>
        <v/>
      </c>
      <c r="B51" s="116"/>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t="shared" si="3"/>
        <v/>
      </c>
      <c r="M51" s="106"/>
    </row>
    <row r="52" s="4" customFormat="1" ht="20.15" customHeight="1" spans="1:13">
      <c r="A52" s="22" t="str">
        <f t="array" ref="A52">INDEX(G:G,SMALL(IF($K$12:$K$500=2,ROW($12:$500),4^8),ROW(G41)))&amp;""</f>
        <v/>
      </c>
      <c r="B52" s="116"/>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t="shared" si="3"/>
        <v/>
      </c>
      <c r="M52" s="106"/>
    </row>
    <row r="53" s="4" customFormat="1" ht="20.15" customHeight="1" spans="1:13">
      <c r="A53" s="22" t="str">
        <f t="array" ref="A53">INDEX(G:G,SMALL(IF($K$12:$K$500=2,ROW($12:$500),4^8),ROW(G42)))&amp;""</f>
        <v/>
      </c>
      <c r="B53" s="116"/>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t="shared" si="3"/>
        <v/>
      </c>
      <c r="M53" s="106"/>
    </row>
    <row r="54" s="4" customFormat="1" ht="20.15" customHeight="1" spans="1:13">
      <c r="A54" s="22" t="str">
        <f t="array" ref="A54">INDEX(G:G,SMALL(IF($K$12:$K$500=2,ROW($12:$500),4^8),ROW(G43)))&amp;""</f>
        <v/>
      </c>
      <c r="B54" s="116"/>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t="shared" si="3"/>
        <v/>
      </c>
      <c r="M54" s="106"/>
    </row>
    <row r="55" s="4" customFormat="1" ht="20.15" customHeight="1" spans="1:13">
      <c r="A55" s="22" t="str">
        <f t="array" ref="A55">INDEX(G:G,SMALL(IF($K$12:$K$500=2,ROW($12:$500),4^8),ROW(G44)))&amp;""</f>
        <v/>
      </c>
      <c r="B55" s="116"/>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t="shared" si="3"/>
        <v/>
      </c>
      <c r="M55" s="106"/>
    </row>
    <row r="56" s="4" customFormat="1" ht="20.15" customHeight="1" spans="1:13">
      <c r="A56" s="22" t="str">
        <f t="array" ref="A56">INDEX(G:G,SMALL(IF($K$12:$K$500=2,ROW($12:$500),4^8),ROW(G45)))&amp;""</f>
        <v/>
      </c>
      <c r="B56" s="116"/>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t="shared" si="3"/>
        <v/>
      </c>
      <c r="M56" s="106"/>
    </row>
    <row r="57" s="4" customFormat="1" ht="20.15" customHeight="1" spans="1:13">
      <c r="A57" s="22" t="str">
        <f t="array" ref="A57">INDEX(G:G,SMALL(IF($K$12:$K$500=2,ROW($12:$500),4^8),ROW(G46)))&amp;""</f>
        <v/>
      </c>
      <c r="B57" s="116"/>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t="shared" si="3"/>
        <v/>
      </c>
      <c r="M57" s="106"/>
    </row>
    <row r="58" s="4" customFormat="1" ht="20.15" customHeight="1" spans="1:13">
      <c r="A58" s="22" t="str">
        <f t="array" ref="A58">INDEX(G:G,SMALL(IF($K$12:$K$500=2,ROW($12:$500),4^8),ROW(G47)))&amp;""</f>
        <v/>
      </c>
      <c r="B58" s="116"/>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t="shared" si="3"/>
        <v/>
      </c>
      <c r="M58" s="106"/>
    </row>
    <row r="59" s="4" customFormat="1" ht="20.15" customHeight="1" spans="1:13">
      <c r="A59" s="22" t="str">
        <f t="array" ref="A59">INDEX(G:G,SMALL(IF($K$12:$K$500=2,ROW($12:$500),4^8),ROW(G48)))&amp;""</f>
        <v/>
      </c>
      <c r="B59" s="116"/>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t="shared" si="3"/>
        <v/>
      </c>
      <c r="M59" s="106"/>
    </row>
    <row r="60" s="4" customFormat="1" ht="20.15" customHeight="1" spans="1:13">
      <c r="A60" s="22" t="str">
        <f t="array" ref="A60">INDEX(G:G,SMALL(IF($K$12:$K$500=2,ROW($12:$500),4^8),ROW(G49)))&amp;""</f>
        <v/>
      </c>
      <c r="B60" s="116"/>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t="shared" si="3"/>
        <v/>
      </c>
      <c r="M60" s="106"/>
    </row>
    <row r="61" s="4" customFormat="1" ht="20.15" customHeight="1" spans="1:13">
      <c r="A61" s="22" t="str">
        <f t="array" ref="A61">INDEX(G:G,SMALL(IF($K$12:$K$500=2,ROW($12:$500),4^8),ROW(G50)))&amp;""</f>
        <v/>
      </c>
      <c r="B61" s="116"/>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t="shared" si="3"/>
        <v/>
      </c>
      <c r="M61" s="106"/>
    </row>
    <row r="62" s="4" customFormat="1" ht="20.15" customHeight="1" spans="1:13">
      <c r="A62" s="22" t="str">
        <f t="array" ref="A62">INDEX(G:G,SMALL(IF($K$12:$K$500=2,ROW($12:$500),4^8),ROW(G51)))&amp;""</f>
        <v/>
      </c>
      <c r="B62" s="116"/>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t="shared" si="3"/>
        <v/>
      </c>
      <c r="M62" s="106"/>
    </row>
    <row r="63" s="4" customFormat="1" ht="20.15" customHeight="1" spans="1:13">
      <c r="A63" s="22" t="str">
        <f t="array" ref="A63">INDEX(G:G,SMALL(IF($K$12:$K$500=2,ROW($12:$500),4^8),ROW(G52)))&amp;""</f>
        <v/>
      </c>
      <c r="B63" s="116"/>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t="shared" si="3"/>
        <v/>
      </c>
      <c r="M63" s="106"/>
    </row>
    <row r="64" s="4" customFormat="1" ht="20.15" customHeight="1" spans="1:13">
      <c r="A64" s="22" t="str">
        <f t="array" ref="A64">INDEX(G:G,SMALL(IF($K$12:$K$500=2,ROW($12:$500),4^8),ROW(G53)))&amp;""</f>
        <v/>
      </c>
      <c r="B64" s="116"/>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t="shared" si="3"/>
        <v/>
      </c>
      <c r="M64" s="106"/>
    </row>
    <row r="65" s="4" customFormat="1" ht="20.15" customHeight="1" spans="1:13">
      <c r="A65" s="22" t="str">
        <f t="array" ref="A65">INDEX(G:G,SMALL(IF($K$12:$K$500=2,ROW($12:$500),4^8),ROW(G54)))&amp;""</f>
        <v/>
      </c>
      <c r="B65" s="116"/>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t="shared" si="3"/>
        <v/>
      </c>
      <c r="M65" s="106"/>
    </row>
    <row r="66" s="4" customFormat="1" ht="20.15" customHeight="1" spans="1:13">
      <c r="A66" s="22" t="str">
        <f t="array" ref="A66">INDEX(G:G,SMALL(IF($K$12:$K$500=2,ROW($12:$500),4^8),ROW(G55)))&amp;""</f>
        <v/>
      </c>
      <c r="B66" s="116"/>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t="shared" si="3"/>
        <v/>
      </c>
      <c r="M66" s="106"/>
    </row>
    <row r="67" s="4" customFormat="1" ht="20.15" customHeight="1" spans="1:13">
      <c r="A67" s="22" t="str">
        <f t="array" ref="A67">INDEX(G:G,SMALL(IF($K$12:$K$500=2,ROW($12:$500),4^8),ROW(G56)))&amp;""</f>
        <v/>
      </c>
      <c r="B67" s="116"/>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t="shared" si="3"/>
        <v/>
      </c>
      <c r="M67" s="106"/>
    </row>
    <row r="68" s="4" customFormat="1" ht="20.15" customHeight="1" spans="1:13">
      <c r="A68" s="22" t="str">
        <f t="array" ref="A68">INDEX(G:G,SMALL(IF($K$12:$K$500=2,ROW($12:$500),4^8),ROW(G57)))&amp;""</f>
        <v/>
      </c>
      <c r="B68" s="116"/>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t="shared" si="3"/>
        <v/>
      </c>
      <c r="M68" s="106"/>
    </row>
    <row r="69" s="4" customFormat="1" ht="20.15" customHeight="1" spans="1:13">
      <c r="A69" s="22" t="str">
        <f t="array" ref="A69">INDEX(G:G,SMALL(IF($K$12:$K$500=2,ROW($12:$500),4^8),ROW(G58)))&amp;""</f>
        <v/>
      </c>
      <c r="B69" s="116"/>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t="shared" si="3"/>
        <v/>
      </c>
      <c r="M69" s="106"/>
    </row>
    <row r="70" s="4" customFormat="1" ht="20.15" customHeight="1" spans="1:13">
      <c r="A70" s="22" t="str">
        <f t="array" ref="A70">INDEX(G:G,SMALL(IF($K$12:$K$500=2,ROW($12:$500),4^8),ROW(G59)))&amp;""</f>
        <v/>
      </c>
      <c r="B70" s="116"/>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t="shared" si="3"/>
        <v/>
      </c>
      <c r="M70" s="106"/>
    </row>
    <row r="71" s="4" customFormat="1" ht="20.15" customHeight="1" spans="1:13">
      <c r="A71" s="22" t="str">
        <f t="array" ref="A71">INDEX(G:G,SMALL(IF($K$12:$K$500=2,ROW($12:$500),4^8),ROW(G60)))&amp;""</f>
        <v/>
      </c>
      <c r="B71" s="116"/>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t="shared" si="3"/>
        <v/>
      </c>
      <c r="M71" s="106"/>
    </row>
    <row r="72" s="4" customFormat="1" ht="20.15" customHeight="1" spans="1:13">
      <c r="A72" s="22" t="str">
        <f t="array" ref="A72">INDEX(G:G,SMALL(IF($K$12:$K$500=2,ROW($12:$500),4^8),ROW(G61)))&amp;""</f>
        <v/>
      </c>
      <c r="B72" s="116"/>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t="shared" si="3"/>
        <v/>
      </c>
      <c r="M72" s="106"/>
    </row>
    <row r="73" s="4" customFormat="1" ht="20.15" customHeight="1" spans="1:13">
      <c r="A73" s="22" t="str">
        <f t="array" ref="A73">INDEX(G:G,SMALL(IF($K$12:$K$500=2,ROW($12:$500),4^8),ROW(G62)))&amp;""</f>
        <v/>
      </c>
      <c r="B73" s="116"/>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t="shared" si="3"/>
        <v/>
      </c>
      <c r="M73" s="106"/>
    </row>
    <row r="74" s="4" customFormat="1" ht="20.15" customHeight="1" spans="1:13">
      <c r="A74" s="22" t="str">
        <f t="array" ref="A74">INDEX(G:G,SMALL(IF($K$12:$K$500=2,ROW($12:$500),4^8),ROW(G63)))&amp;""</f>
        <v/>
      </c>
      <c r="B74" s="116"/>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t="shared" si="3"/>
        <v/>
      </c>
      <c r="M74" s="106"/>
    </row>
    <row r="75" s="4" customFormat="1" ht="20.15" customHeight="1" spans="1:13">
      <c r="A75" s="22" t="str">
        <f t="array" ref="A75">INDEX(G:G,SMALL(IF($K$12:$K$500=2,ROW($12:$500),4^8),ROW(G64)))&amp;""</f>
        <v/>
      </c>
      <c r="B75" s="116"/>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t="shared" si="3"/>
        <v/>
      </c>
      <c r="M75" s="106"/>
    </row>
    <row r="76" s="4" customFormat="1" ht="20.15" customHeight="1" spans="1:13">
      <c r="A76" s="22" t="str">
        <f t="array" ref="A76">INDEX(G:G,SMALL(IF($K$12:$K$500=2,ROW($12:$500),4^8),ROW(G65)))&amp;""</f>
        <v/>
      </c>
      <c r="B76" s="116"/>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t="shared" si="3"/>
        <v/>
      </c>
      <c r="M76" s="106"/>
    </row>
    <row r="77" s="4" customFormat="1" ht="20.15" customHeight="1" spans="1:13">
      <c r="A77" s="22" t="str">
        <f t="array" ref="A77">INDEX(G:G,SMALL(IF($K$12:$K$500=2,ROW($12:$500),4^8),ROW(G66)))&amp;""</f>
        <v/>
      </c>
      <c r="B77" s="116"/>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t="shared" ref="L77:L140" si="7">IF(C77&lt;&gt;"",ROW(),"")</f>
        <v/>
      </c>
      <c r="M77" s="106"/>
    </row>
    <row r="78" s="4" customFormat="1" ht="20.15" customHeight="1" spans="1:13">
      <c r="A78" s="22" t="str">
        <f t="array" ref="A78">INDEX(G:G,SMALL(IF($K$12:$K$500=2,ROW($12:$500),4^8),ROW(G67)))&amp;""</f>
        <v/>
      </c>
      <c r="B78" s="116"/>
      <c r="C78" s="23" t="str">
        <f>IF(ISERROR(VLOOKUP(A78,'[1]Z07 一般公共预算财政拨款收入支出决算表(财决07表)'!$A$10:$T$500,4,FALSE)),"",VLOOKUP(A78,'[1]Z07 一般公共预算财政拨款收入支出决算表(财决07表)'!$A$10:$T$500,4,FALSE))</f>
        <v/>
      </c>
      <c r="D78" s="123" t="str">
        <f>IF(ISERROR(VLOOKUP(A78,'[1]Z07 一般公共预算财政拨款收入支出决算表(财决07表)'!$A$10:$T$500,11,FALSE)),"",VLOOKUP(A78,'[1]Z07 一般公共预算财政拨款收入支出决算表(财决07表)'!$A$10:$T$500,11,FALSE))</f>
        <v/>
      </c>
      <c r="E78" s="123" t="str">
        <f>IF(ISERROR(VLOOKUP(A78,'[1]Z07 一般公共预算财政拨款收入支出决算表(财决07表)'!$A$10:$T$500,12,FALSE)),"",VLOOKUP(A78,'[1]Z07 一般公共预算财政拨款收入支出决算表(财决07表)'!$A$10:$T$500,12,FALSE))</f>
        <v/>
      </c>
      <c r="F78" s="123" t="str">
        <f>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t="shared" si="7"/>
        <v/>
      </c>
      <c r="M78" s="106"/>
    </row>
    <row r="79" s="4" customFormat="1" ht="20.15" customHeight="1" spans="1:13">
      <c r="A79" s="22" t="str">
        <f t="array" ref="A79">INDEX(G:G,SMALL(IF($K$12:$K$500=2,ROW($12:$500),4^8),ROW(G68)))&amp;""</f>
        <v/>
      </c>
      <c r="B79" s="116"/>
      <c r="C79" s="23" t="str">
        <f>IF(ISERROR(VLOOKUP(A79,'[1]Z07 一般公共预算财政拨款收入支出决算表(财决07表)'!$A$10:$T$500,4,FALSE)),"",VLOOKUP(A79,'[1]Z07 一般公共预算财政拨款收入支出决算表(财决07表)'!$A$10:$T$500,4,FALSE))</f>
        <v/>
      </c>
      <c r="D79" s="123" t="str">
        <f>IF(ISERROR(VLOOKUP(A79,'[1]Z07 一般公共预算财政拨款收入支出决算表(财决07表)'!$A$10:$T$500,11,FALSE)),"",VLOOKUP(A79,'[1]Z07 一般公共预算财政拨款收入支出决算表(财决07表)'!$A$10:$T$500,11,FALSE))</f>
        <v/>
      </c>
      <c r="E79" s="123" t="str">
        <f>IF(ISERROR(VLOOKUP(A79,'[1]Z07 一般公共预算财政拨款收入支出决算表(财决07表)'!$A$10:$T$500,12,FALSE)),"",VLOOKUP(A79,'[1]Z07 一般公共预算财政拨款收入支出决算表(财决07表)'!$A$10:$T$500,12,FALSE))</f>
        <v/>
      </c>
      <c r="F79" s="123" t="str">
        <f>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t="shared" si="7"/>
        <v/>
      </c>
      <c r="M79" s="106"/>
    </row>
    <row r="80" s="4" customFormat="1" ht="20.15" customHeight="1" spans="1:13">
      <c r="A80" s="22" t="str">
        <f t="array" ref="A80">INDEX(G:G,SMALL(IF($K$12:$K$500=2,ROW($12:$500),4^8),ROW(G69)))&amp;""</f>
        <v/>
      </c>
      <c r="B80" s="116"/>
      <c r="C80" s="23" t="str">
        <f>IF(ISERROR(VLOOKUP(A80,'[1]Z07 一般公共预算财政拨款收入支出决算表(财决07表)'!$A$10:$T$500,4,FALSE)),"",VLOOKUP(A80,'[1]Z07 一般公共预算财政拨款收入支出决算表(财决07表)'!$A$10:$T$500,4,FALSE))</f>
        <v/>
      </c>
      <c r="D80" s="123" t="str">
        <f>IF(ISERROR(VLOOKUP(A80,'[1]Z07 一般公共预算财政拨款收入支出决算表(财决07表)'!$A$10:$T$500,11,FALSE)),"",VLOOKUP(A80,'[1]Z07 一般公共预算财政拨款收入支出决算表(财决07表)'!$A$10:$T$500,11,FALSE))</f>
        <v/>
      </c>
      <c r="E80" s="123" t="str">
        <f>IF(ISERROR(VLOOKUP(A80,'[1]Z07 一般公共预算财政拨款收入支出决算表(财决07表)'!$A$10:$T$500,12,FALSE)),"",VLOOKUP(A80,'[1]Z07 一般公共预算财政拨款收入支出决算表(财决07表)'!$A$10:$T$500,12,FALSE))</f>
        <v/>
      </c>
      <c r="F80" s="123" t="str">
        <f>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t="shared" si="7"/>
        <v/>
      </c>
      <c r="M80" s="106"/>
    </row>
    <row r="81" s="4" customFormat="1" ht="20.15" customHeight="1" spans="1:13">
      <c r="A81" s="22" t="str">
        <f t="array" ref="A81">INDEX(G:G,SMALL(IF($K$12:$K$500=2,ROW($12:$500),4^8),ROW(G70)))&amp;""</f>
        <v/>
      </c>
      <c r="B81" s="116"/>
      <c r="C81" s="23" t="str">
        <f>IF(ISERROR(VLOOKUP(A81,'[1]Z07 一般公共预算财政拨款收入支出决算表(财决07表)'!$A$10:$T$500,4,FALSE)),"",VLOOKUP(A81,'[1]Z07 一般公共预算财政拨款收入支出决算表(财决07表)'!$A$10:$T$500,4,FALSE))</f>
        <v/>
      </c>
      <c r="D81" s="123" t="str">
        <f>IF(ISERROR(VLOOKUP(A81,'[1]Z07 一般公共预算财政拨款收入支出决算表(财决07表)'!$A$10:$T$500,11,FALSE)),"",VLOOKUP(A81,'[1]Z07 一般公共预算财政拨款收入支出决算表(财决07表)'!$A$10:$T$500,11,FALSE))</f>
        <v/>
      </c>
      <c r="E81" s="123" t="str">
        <f>IF(ISERROR(VLOOKUP(A81,'[1]Z07 一般公共预算财政拨款收入支出决算表(财决07表)'!$A$10:$T$500,12,FALSE)),"",VLOOKUP(A81,'[1]Z07 一般公共预算财政拨款收入支出决算表(财决07表)'!$A$10:$T$500,12,FALSE))</f>
        <v/>
      </c>
      <c r="F81" s="123" t="str">
        <f>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t="shared" si="7"/>
        <v/>
      </c>
      <c r="M81" s="106"/>
    </row>
    <row r="82" s="4" customFormat="1" ht="20.15" customHeight="1" spans="1:13">
      <c r="A82" s="22" t="str">
        <f t="array" ref="A82">INDEX(G:G,SMALL(IF($K$12:$K$500=2,ROW($12:$500),4^8),ROW(G71)))&amp;""</f>
        <v/>
      </c>
      <c r="B82" s="116"/>
      <c r="C82" s="23" t="str">
        <f>IF(ISERROR(VLOOKUP(A82,'[1]Z07 一般公共预算财政拨款收入支出决算表(财决07表)'!$A$10:$T$500,4,FALSE)),"",VLOOKUP(A82,'[1]Z07 一般公共预算财政拨款收入支出决算表(财决07表)'!$A$10:$T$500,4,FALSE))</f>
        <v/>
      </c>
      <c r="D82" s="123" t="str">
        <f>IF(ISERROR(VLOOKUP(A82,'[1]Z07 一般公共预算财政拨款收入支出决算表(财决07表)'!$A$10:$T$500,11,FALSE)),"",VLOOKUP(A82,'[1]Z07 一般公共预算财政拨款收入支出决算表(财决07表)'!$A$10:$T$500,11,FALSE))</f>
        <v/>
      </c>
      <c r="E82" s="123" t="str">
        <f>IF(ISERROR(VLOOKUP(A82,'[1]Z07 一般公共预算财政拨款收入支出决算表(财决07表)'!$A$10:$T$500,12,FALSE)),"",VLOOKUP(A82,'[1]Z07 一般公共预算财政拨款收入支出决算表(财决07表)'!$A$10:$T$500,12,FALSE))</f>
        <v/>
      </c>
      <c r="F82" s="123" t="str">
        <f>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t="shared" si="7"/>
        <v/>
      </c>
      <c r="M82" s="106"/>
    </row>
    <row r="83" s="4" customFormat="1" ht="20.15" customHeight="1" spans="1:13">
      <c r="A83" s="22" t="str">
        <f t="array" ref="A83">INDEX(G:G,SMALL(IF($K$12:$K$500=2,ROW($12:$500),4^8),ROW(G72)))&amp;""</f>
        <v/>
      </c>
      <c r="B83" s="116"/>
      <c r="C83" s="23" t="str">
        <f>IF(ISERROR(VLOOKUP(A83,'[1]Z07 一般公共预算财政拨款收入支出决算表(财决07表)'!$A$10:$T$500,4,FALSE)),"",VLOOKUP(A83,'[1]Z07 一般公共预算财政拨款收入支出决算表(财决07表)'!$A$10:$T$500,4,FALSE))</f>
        <v/>
      </c>
      <c r="D83" s="123" t="str">
        <f>IF(ISERROR(VLOOKUP(A83,'[1]Z07 一般公共预算财政拨款收入支出决算表(财决07表)'!$A$10:$T$500,11,FALSE)),"",VLOOKUP(A83,'[1]Z07 一般公共预算财政拨款收入支出决算表(财决07表)'!$A$10:$T$500,11,FALSE))</f>
        <v/>
      </c>
      <c r="E83" s="123" t="str">
        <f>IF(ISERROR(VLOOKUP(A83,'[1]Z07 一般公共预算财政拨款收入支出决算表(财决07表)'!$A$10:$T$500,12,FALSE)),"",VLOOKUP(A83,'[1]Z07 一般公共预算财政拨款收入支出决算表(财决07表)'!$A$10:$T$500,12,FALSE))</f>
        <v/>
      </c>
      <c r="F83" s="123" t="str">
        <f>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t="shared" si="7"/>
        <v/>
      </c>
      <c r="M83" s="106"/>
    </row>
    <row r="84" s="4" customFormat="1" ht="20.15" customHeight="1" spans="1:13">
      <c r="A84" s="22" t="str">
        <f t="array" ref="A84">INDEX(G:G,SMALL(IF($K$12:$K$500=2,ROW($12:$500),4^8),ROW(G73)))&amp;""</f>
        <v/>
      </c>
      <c r="B84" s="116"/>
      <c r="C84" s="23" t="str">
        <f>IF(ISERROR(VLOOKUP(A84,'[1]Z07 一般公共预算财政拨款收入支出决算表(财决07表)'!$A$10:$T$500,4,FALSE)),"",VLOOKUP(A84,'[1]Z07 一般公共预算财政拨款收入支出决算表(财决07表)'!$A$10:$T$500,4,FALSE))</f>
        <v/>
      </c>
      <c r="D84" s="123" t="str">
        <f>IF(ISERROR(VLOOKUP(A84,'[1]Z07 一般公共预算财政拨款收入支出决算表(财决07表)'!$A$10:$T$500,11,FALSE)),"",VLOOKUP(A84,'[1]Z07 一般公共预算财政拨款收入支出决算表(财决07表)'!$A$10:$T$500,11,FALSE))</f>
        <v/>
      </c>
      <c r="E84" s="123" t="str">
        <f>IF(ISERROR(VLOOKUP(A84,'[1]Z07 一般公共预算财政拨款收入支出决算表(财决07表)'!$A$10:$T$500,12,FALSE)),"",VLOOKUP(A84,'[1]Z07 一般公共预算财政拨款收入支出决算表(财决07表)'!$A$10:$T$500,12,FALSE))</f>
        <v/>
      </c>
      <c r="F84" s="123" t="str">
        <f>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t="shared" si="7"/>
        <v/>
      </c>
      <c r="M84" s="106"/>
    </row>
    <row r="85" s="4" customFormat="1" ht="20.15" customHeight="1" spans="1:13">
      <c r="A85" s="22" t="str">
        <f t="array" ref="A85">INDEX(G:G,SMALL(IF($K$12:$K$500=2,ROW($12:$500),4^8),ROW(G74)))&amp;""</f>
        <v/>
      </c>
      <c r="B85" s="116"/>
      <c r="C85" s="23" t="str">
        <f>IF(ISERROR(VLOOKUP(A85,'[1]Z07 一般公共预算财政拨款收入支出决算表(财决07表)'!$A$10:$T$500,4,FALSE)),"",VLOOKUP(A85,'[1]Z07 一般公共预算财政拨款收入支出决算表(财决07表)'!$A$10:$T$500,4,FALSE))</f>
        <v/>
      </c>
      <c r="D85" s="123" t="str">
        <f>IF(ISERROR(VLOOKUP(A85,'[1]Z07 一般公共预算财政拨款收入支出决算表(财决07表)'!$A$10:$T$500,11,FALSE)),"",VLOOKUP(A85,'[1]Z07 一般公共预算财政拨款收入支出决算表(财决07表)'!$A$10:$T$500,11,FALSE))</f>
        <v/>
      </c>
      <c r="E85" s="123" t="str">
        <f>IF(ISERROR(VLOOKUP(A85,'[1]Z07 一般公共预算财政拨款收入支出决算表(财决07表)'!$A$10:$T$500,12,FALSE)),"",VLOOKUP(A85,'[1]Z07 一般公共预算财政拨款收入支出决算表(财决07表)'!$A$10:$T$500,12,FALSE))</f>
        <v/>
      </c>
      <c r="F85" s="123" t="str">
        <f>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t="shared" si="7"/>
        <v/>
      </c>
      <c r="M85" s="106"/>
    </row>
    <row r="86" s="4" customFormat="1" ht="20.15" customHeight="1" spans="1:13">
      <c r="A86" s="22" t="str">
        <f t="array" ref="A86">INDEX(G:G,SMALL(IF($K$12:$K$500=2,ROW($12:$500),4^8),ROW(G75)))&amp;""</f>
        <v/>
      </c>
      <c r="B86" s="116"/>
      <c r="C86" s="23" t="str">
        <f>IF(ISERROR(VLOOKUP(A86,'[1]Z07 一般公共预算财政拨款收入支出决算表(财决07表)'!$A$10:$T$500,4,FALSE)),"",VLOOKUP(A86,'[1]Z07 一般公共预算财政拨款收入支出决算表(财决07表)'!$A$10:$T$500,4,FALSE))</f>
        <v/>
      </c>
      <c r="D86" s="123" t="str">
        <f>IF(ISERROR(VLOOKUP(A86,'[1]Z07 一般公共预算财政拨款收入支出决算表(财决07表)'!$A$10:$T$500,11,FALSE)),"",VLOOKUP(A86,'[1]Z07 一般公共预算财政拨款收入支出决算表(财决07表)'!$A$10:$T$500,11,FALSE))</f>
        <v/>
      </c>
      <c r="E86" s="123" t="str">
        <f>IF(ISERROR(VLOOKUP(A86,'[1]Z07 一般公共预算财政拨款收入支出决算表(财决07表)'!$A$10:$T$500,12,FALSE)),"",VLOOKUP(A86,'[1]Z07 一般公共预算财政拨款收入支出决算表(财决07表)'!$A$10:$T$500,12,FALSE))</f>
        <v/>
      </c>
      <c r="F86" s="123" t="str">
        <f>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t="shared" si="7"/>
        <v/>
      </c>
      <c r="M86" s="106"/>
    </row>
    <row r="87" s="4" customFormat="1" ht="20.15" customHeight="1" spans="1:13">
      <c r="A87" s="22" t="str">
        <f t="array" ref="A87">INDEX(G:G,SMALL(IF($K$12:$K$500=2,ROW($12:$500),4^8),ROW(G76)))&amp;""</f>
        <v/>
      </c>
      <c r="B87" s="116"/>
      <c r="C87" s="23" t="str">
        <f>IF(ISERROR(VLOOKUP(A87,'[1]Z07 一般公共预算财政拨款收入支出决算表(财决07表)'!$A$10:$T$500,4,FALSE)),"",VLOOKUP(A87,'[1]Z07 一般公共预算财政拨款收入支出决算表(财决07表)'!$A$10:$T$500,4,FALSE))</f>
        <v/>
      </c>
      <c r="D87" s="123" t="str">
        <f>IF(ISERROR(VLOOKUP(A87,'[1]Z07 一般公共预算财政拨款收入支出决算表(财决07表)'!$A$10:$T$500,11,FALSE)),"",VLOOKUP(A87,'[1]Z07 一般公共预算财政拨款收入支出决算表(财决07表)'!$A$10:$T$500,11,FALSE))</f>
        <v/>
      </c>
      <c r="E87" s="123" t="str">
        <f>IF(ISERROR(VLOOKUP(A87,'[1]Z07 一般公共预算财政拨款收入支出决算表(财决07表)'!$A$10:$T$500,12,FALSE)),"",VLOOKUP(A87,'[1]Z07 一般公共预算财政拨款收入支出决算表(财决07表)'!$A$10:$T$500,12,FALSE))</f>
        <v/>
      </c>
      <c r="F87" s="123" t="str">
        <f>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t="shared" si="7"/>
        <v/>
      </c>
      <c r="M87" s="106"/>
    </row>
    <row r="88" s="4" customFormat="1" ht="20.15" customHeight="1" spans="1:13">
      <c r="A88" s="22" t="str">
        <f t="array" ref="A88">INDEX(G:G,SMALL(IF($K$12:$K$500=2,ROW($12:$500),4^8),ROW(G77)))&amp;""</f>
        <v/>
      </c>
      <c r="B88" s="116"/>
      <c r="C88" s="23" t="str">
        <f>IF(ISERROR(VLOOKUP(A88,'[1]Z07 一般公共预算财政拨款收入支出决算表(财决07表)'!$A$10:$T$500,4,FALSE)),"",VLOOKUP(A88,'[1]Z07 一般公共预算财政拨款收入支出决算表(财决07表)'!$A$10:$T$500,4,FALSE))</f>
        <v/>
      </c>
      <c r="D88" s="123" t="str">
        <f>IF(ISERROR(VLOOKUP(A88,'[1]Z07 一般公共预算财政拨款收入支出决算表(财决07表)'!$A$10:$T$500,11,FALSE)),"",VLOOKUP(A88,'[1]Z07 一般公共预算财政拨款收入支出决算表(财决07表)'!$A$10:$T$500,11,FALSE))</f>
        <v/>
      </c>
      <c r="E88" s="123" t="str">
        <f>IF(ISERROR(VLOOKUP(A88,'[1]Z07 一般公共预算财政拨款收入支出决算表(财决07表)'!$A$10:$T$500,12,FALSE)),"",VLOOKUP(A88,'[1]Z07 一般公共预算财政拨款收入支出决算表(财决07表)'!$A$10:$T$500,12,FALSE))</f>
        <v/>
      </c>
      <c r="F88" s="123" t="str">
        <f>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t="shared" si="7"/>
        <v/>
      </c>
      <c r="M88" s="106"/>
    </row>
    <row r="89" s="4" customFormat="1" ht="20.15" customHeight="1" spans="1:13">
      <c r="A89" s="22" t="str">
        <f t="array" ref="A89">INDEX(G:G,SMALL(IF($K$12:$K$500=2,ROW($12:$500),4^8),ROW(G78)))&amp;""</f>
        <v/>
      </c>
      <c r="B89" s="116"/>
      <c r="C89" s="23" t="str">
        <f>IF(ISERROR(VLOOKUP(A89,'[1]Z07 一般公共预算财政拨款收入支出决算表(财决07表)'!$A$10:$T$500,4,FALSE)),"",VLOOKUP(A89,'[1]Z07 一般公共预算财政拨款收入支出决算表(财决07表)'!$A$10:$T$500,4,FALSE))</f>
        <v/>
      </c>
      <c r="D89" s="123" t="str">
        <f>IF(ISERROR(VLOOKUP(A89,'[1]Z07 一般公共预算财政拨款收入支出决算表(财决07表)'!$A$10:$T$500,11,FALSE)),"",VLOOKUP(A89,'[1]Z07 一般公共预算财政拨款收入支出决算表(财决07表)'!$A$10:$T$500,11,FALSE))</f>
        <v/>
      </c>
      <c r="E89" s="123" t="str">
        <f>IF(ISERROR(VLOOKUP(A89,'[1]Z07 一般公共预算财政拨款收入支出决算表(财决07表)'!$A$10:$T$500,12,FALSE)),"",VLOOKUP(A89,'[1]Z07 一般公共预算财政拨款收入支出决算表(财决07表)'!$A$10:$T$500,12,FALSE))</f>
        <v/>
      </c>
      <c r="F89" s="123" t="str">
        <f>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t="shared" si="7"/>
        <v/>
      </c>
      <c r="M89" s="106"/>
    </row>
    <row r="90" s="4" customFormat="1" ht="20.15" customHeight="1" spans="1:13">
      <c r="A90" s="22" t="str">
        <f t="array" ref="A90">INDEX(G:G,SMALL(IF($K$12:$K$500=2,ROW($12:$500),4^8),ROW(G79)))&amp;""</f>
        <v/>
      </c>
      <c r="B90" s="116"/>
      <c r="C90" s="23" t="str">
        <f>IF(ISERROR(VLOOKUP(A90,'[1]Z07 一般公共预算财政拨款收入支出决算表(财决07表)'!$A$10:$T$500,4,FALSE)),"",VLOOKUP(A90,'[1]Z07 一般公共预算财政拨款收入支出决算表(财决07表)'!$A$10:$T$500,4,FALSE))</f>
        <v/>
      </c>
      <c r="D90" s="123" t="str">
        <f>IF(ISERROR(VLOOKUP(A90,'[1]Z07 一般公共预算财政拨款收入支出决算表(财决07表)'!$A$10:$T$500,11,FALSE)),"",VLOOKUP(A90,'[1]Z07 一般公共预算财政拨款收入支出决算表(财决07表)'!$A$10:$T$500,11,FALSE))</f>
        <v/>
      </c>
      <c r="E90" s="123" t="str">
        <f>IF(ISERROR(VLOOKUP(A90,'[1]Z07 一般公共预算财政拨款收入支出决算表(财决07表)'!$A$10:$T$500,12,FALSE)),"",VLOOKUP(A90,'[1]Z07 一般公共预算财政拨款收入支出决算表(财决07表)'!$A$10:$T$500,12,FALSE))</f>
        <v/>
      </c>
      <c r="F90" s="123" t="str">
        <f>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t="shared" si="7"/>
        <v/>
      </c>
      <c r="M90" s="106"/>
    </row>
    <row r="91" s="4" customFormat="1" ht="20.15" customHeight="1" spans="1:13">
      <c r="A91" s="22" t="str">
        <f t="array" ref="A91">INDEX(G:G,SMALL(IF($K$12:$K$500=2,ROW($12:$500),4^8),ROW(G80)))&amp;""</f>
        <v/>
      </c>
      <c r="B91" s="116"/>
      <c r="C91" s="23" t="str">
        <f>IF(ISERROR(VLOOKUP(A91,'[1]Z07 一般公共预算财政拨款收入支出决算表(财决07表)'!$A$10:$T$500,4,FALSE)),"",VLOOKUP(A91,'[1]Z07 一般公共预算财政拨款收入支出决算表(财决07表)'!$A$10:$T$500,4,FALSE))</f>
        <v/>
      </c>
      <c r="D91" s="123" t="str">
        <f>IF(ISERROR(VLOOKUP(A91,'[1]Z07 一般公共预算财政拨款收入支出决算表(财决07表)'!$A$10:$T$500,11,FALSE)),"",VLOOKUP(A91,'[1]Z07 一般公共预算财政拨款收入支出决算表(财决07表)'!$A$10:$T$500,11,FALSE))</f>
        <v/>
      </c>
      <c r="E91" s="123" t="str">
        <f>IF(ISERROR(VLOOKUP(A91,'[1]Z07 一般公共预算财政拨款收入支出决算表(财决07表)'!$A$10:$T$500,12,FALSE)),"",VLOOKUP(A91,'[1]Z07 一般公共预算财政拨款收入支出决算表(财决07表)'!$A$10:$T$500,12,FALSE))</f>
        <v/>
      </c>
      <c r="F91" s="123" t="str">
        <f>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t="shared" si="7"/>
        <v/>
      </c>
      <c r="M91" s="106"/>
    </row>
    <row r="92" s="4" customFormat="1" ht="20.15" customHeight="1" spans="1:13">
      <c r="A92" s="22" t="str">
        <f t="array" ref="A92">INDEX(G:G,SMALL(IF($K$12:$K$500=2,ROW($12:$500),4^8),ROW(G81)))&amp;""</f>
        <v/>
      </c>
      <c r="B92" s="116"/>
      <c r="C92" s="23" t="str">
        <f>IF(ISERROR(VLOOKUP(A92,'[1]Z07 一般公共预算财政拨款收入支出决算表(财决07表)'!$A$10:$T$500,4,FALSE)),"",VLOOKUP(A92,'[1]Z07 一般公共预算财政拨款收入支出决算表(财决07表)'!$A$10:$T$500,4,FALSE))</f>
        <v/>
      </c>
      <c r="D92" s="123" t="str">
        <f>IF(ISERROR(VLOOKUP(A92,'[1]Z07 一般公共预算财政拨款收入支出决算表(财决07表)'!$A$10:$T$500,11,FALSE)),"",VLOOKUP(A92,'[1]Z07 一般公共预算财政拨款收入支出决算表(财决07表)'!$A$10:$T$500,11,FALSE))</f>
        <v/>
      </c>
      <c r="E92" s="123" t="str">
        <f>IF(ISERROR(VLOOKUP(A92,'[1]Z07 一般公共预算财政拨款收入支出决算表(财决07表)'!$A$10:$T$500,12,FALSE)),"",VLOOKUP(A92,'[1]Z07 一般公共预算财政拨款收入支出决算表(财决07表)'!$A$10:$T$500,12,FALSE))</f>
        <v/>
      </c>
      <c r="F92" s="123" t="str">
        <f>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t="shared" si="7"/>
        <v/>
      </c>
      <c r="M92" s="106"/>
    </row>
    <row r="93" s="4" customFormat="1" ht="20.15" customHeight="1" spans="1:13">
      <c r="A93" s="22" t="str">
        <f t="array" ref="A93">INDEX(G:G,SMALL(IF($K$12:$K$500=2,ROW($12:$500),4^8),ROW(G82)))&amp;""</f>
        <v/>
      </c>
      <c r="B93" s="116"/>
      <c r="C93" s="23" t="str">
        <f>IF(ISERROR(VLOOKUP(A93,'[1]Z07 一般公共预算财政拨款收入支出决算表(财决07表)'!$A$10:$T$500,4,FALSE)),"",VLOOKUP(A93,'[1]Z07 一般公共预算财政拨款收入支出决算表(财决07表)'!$A$10:$T$500,4,FALSE))</f>
        <v/>
      </c>
      <c r="D93" s="123" t="str">
        <f>IF(ISERROR(VLOOKUP(A93,'[1]Z07 一般公共预算财政拨款收入支出决算表(财决07表)'!$A$10:$T$500,11,FALSE)),"",VLOOKUP(A93,'[1]Z07 一般公共预算财政拨款收入支出决算表(财决07表)'!$A$10:$T$500,11,FALSE))</f>
        <v/>
      </c>
      <c r="E93" s="123" t="str">
        <f>IF(ISERROR(VLOOKUP(A93,'[1]Z07 一般公共预算财政拨款收入支出决算表(财决07表)'!$A$10:$T$500,12,FALSE)),"",VLOOKUP(A93,'[1]Z07 一般公共预算财政拨款收入支出决算表(财决07表)'!$A$10:$T$500,12,FALSE))</f>
        <v/>
      </c>
      <c r="F93" s="123" t="str">
        <f>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t="shared" si="7"/>
        <v/>
      </c>
      <c r="M93" s="106"/>
    </row>
    <row r="94" s="4" customFormat="1" ht="20.15" customHeight="1" spans="1:13">
      <c r="A94" s="22" t="str">
        <f t="array" ref="A94">INDEX(G:G,SMALL(IF($K$12:$K$500=2,ROW($12:$500),4^8),ROW(G83)))&amp;""</f>
        <v/>
      </c>
      <c r="B94" s="116"/>
      <c r="C94" s="23" t="str">
        <f>IF(ISERROR(VLOOKUP(A94,'[1]Z07 一般公共预算财政拨款收入支出决算表(财决07表)'!$A$10:$T$500,4,FALSE)),"",VLOOKUP(A94,'[1]Z07 一般公共预算财政拨款收入支出决算表(财决07表)'!$A$10:$T$500,4,FALSE))</f>
        <v/>
      </c>
      <c r="D94" s="123" t="str">
        <f>IF(ISERROR(VLOOKUP(A94,'[1]Z07 一般公共预算财政拨款收入支出决算表(财决07表)'!$A$10:$T$500,11,FALSE)),"",VLOOKUP(A94,'[1]Z07 一般公共预算财政拨款收入支出决算表(财决07表)'!$A$10:$T$500,11,FALSE))</f>
        <v/>
      </c>
      <c r="E94" s="123" t="str">
        <f>IF(ISERROR(VLOOKUP(A94,'[1]Z07 一般公共预算财政拨款收入支出决算表(财决07表)'!$A$10:$T$500,12,FALSE)),"",VLOOKUP(A94,'[1]Z07 一般公共预算财政拨款收入支出决算表(财决07表)'!$A$10:$T$500,12,FALSE))</f>
        <v/>
      </c>
      <c r="F94" s="123" t="str">
        <f>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t="shared" si="7"/>
        <v/>
      </c>
      <c r="M94" s="106"/>
    </row>
    <row r="95" s="4" customFormat="1" ht="20.15" customHeight="1" spans="1:13">
      <c r="A95" s="22" t="str">
        <f t="array" ref="A95">INDEX(G:G,SMALL(IF($K$12:$K$500=2,ROW($12:$500),4^8),ROW(G84)))&amp;""</f>
        <v/>
      </c>
      <c r="B95" s="116"/>
      <c r="C95" s="23" t="str">
        <f>IF(ISERROR(VLOOKUP(A95,'[1]Z07 一般公共预算财政拨款收入支出决算表(财决07表)'!$A$10:$T$500,4,FALSE)),"",VLOOKUP(A95,'[1]Z07 一般公共预算财政拨款收入支出决算表(财决07表)'!$A$10:$T$500,4,FALSE))</f>
        <v/>
      </c>
      <c r="D95" s="123" t="str">
        <f>IF(ISERROR(VLOOKUP(A95,'[1]Z07 一般公共预算财政拨款收入支出决算表(财决07表)'!$A$10:$T$500,11,FALSE)),"",VLOOKUP(A95,'[1]Z07 一般公共预算财政拨款收入支出决算表(财决07表)'!$A$10:$T$500,11,FALSE))</f>
        <v/>
      </c>
      <c r="E95" s="123" t="str">
        <f>IF(ISERROR(VLOOKUP(A95,'[1]Z07 一般公共预算财政拨款收入支出决算表(财决07表)'!$A$10:$T$500,12,FALSE)),"",VLOOKUP(A95,'[1]Z07 一般公共预算财政拨款收入支出决算表(财决07表)'!$A$10:$T$500,12,FALSE))</f>
        <v/>
      </c>
      <c r="F95" s="123" t="str">
        <f>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t="shared" si="7"/>
        <v/>
      </c>
      <c r="M95" s="106"/>
    </row>
    <row r="96" s="4" customFormat="1" ht="20.15" customHeight="1" spans="1:13">
      <c r="A96" s="22" t="str">
        <f t="array" ref="A96">INDEX(G:G,SMALL(IF($K$12:$K$500=2,ROW($12:$500),4^8),ROW(G85)))&amp;""</f>
        <v/>
      </c>
      <c r="B96" s="116"/>
      <c r="C96" s="23" t="str">
        <f>IF(ISERROR(VLOOKUP(A96,'[1]Z07 一般公共预算财政拨款收入支出决算表(财决07表)'!$A$10:$T$500,4,FALSE)),"",VLOOKUP(A96,'[1]Z07 一般公共预算财政拨款收入支出决算表(财决07表)'!$A$10:$T$500,4,FALSE))</f>
        <v/>
      </c>
      <c r="D96" s="123" t="str">
        <f>IF(ISERROR(VLOOKUP(A96,'[1]Z07 一般公共预算财政拨款收入支出决算表(财决07表)'!$A$10:$T$500,11,FALSE)),"",VLOOKUP(A96,'[1]Z07 一般公共预算财政拨款收入支出决算表(财决07表)'!$A$10:$T$500,11,FALSE))</f>
        <v/>
      </c>
      <c r="E96" s="123" t="str">
        <f>IF(ISERROR(VLOOKUP(A96,'[1]Z07 一般公共预算财政拨款收入支出决算表(财决07表)'!$A$10:$T$500,12,FALSE)),"",VLOOKUP(A96,'[1]Z07 一般公共预算财政拨款收入支出决算表(财决07表)'!$A$10:$T$500,12,FALSE))</f>
        <v/>
      </c>
      <c r="F96" s="123" t="str">
        <f>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t="shared" si="7"/>
        <v/>
      </c>
      <c r="M96" s="106"/>
    </row>
    <row r="97" s="4" customFormat="1" ht="20.15" customHeight="1" spans="1:13">
      <c r="A97" s="22" t="str">
        <f t="array" ref="A97">INDEX(G:G,SMALL(IF($K$12:$K$500=2,ROW($12:$500),4^8),ROW(G86)))&amp;""</f>
        <v/>
      </c>
      <c r="B97" s="116"/>
      <c r="C97" s="23" t="str">
        <f>IF(ISERROR(VLOOKUP(A97,'[1]Z07 一般公共预算财政拨款收入支出决算表(财决07表)'!$A$10:$T$500,4,FALSE)),"",VLOOKUP(A97,'[1]Z07 一般公共预算财政拨款收入支出决算表(财决07表)'!$A$10:$T$500,4,FALSE))</f>
        <v/>
      </c>
      <c r="D97" s="123" t="str">
        <f>IF(ISERROR(VLOOKUP(A97,'[1]Z07 一般公共预算财政拨款收入支出决算表(财决07表)'!$A$10:$T$500,11,FALSE)),"",VLOOKUP(A97,'[1]Z07 一般公共预算财政拨款收入支出决算表(财决07表)'!$A$10:$T$500,11,FALSE))</f>
        <v/>
      </c>
      <c r="E97" s="123" t="str">
        <f>IF(ISERROR(VLOOKUP(A97,'[1]Z07 一般公共预算财政拨款收入支出决算表(财决07表)'!$A$10:$T$500,12,FALSE)),"",VLOOKUP(A97,'[1]Z07 一般公共预算财政拨款收入支出决算表(财决07表)'!$A$10:$T$500,12,FALSE))</f>
        <v/>
      </c>
      <c r="F97" s="123" t="str">
        <f>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t="shared" si="7"/>
        <v/>
      </c>
      <c r="M97" s="106"/>
    </row>
    <row r="98" s="4" customFormat="1" ht="20.15" customHeight="1" spans="1:13">
      <c r="A98" s="22" t="str">
        <f t="array" ref="A98">INDEX(G:G,SMALL(IF($K$12:$K$500=2,ROW($12:$500),4^8),ROW(G87)))&amp;""</f>
        <v/>
      </c>
      <c r="B98" s="116"/>
      <c r="C98" s="23" t="str">
        <f>IF(ISERROR(VLOOKUP(A98,'[1]Z07 一般公共预算财政拨款收入支出决算表(财决07表)'!$A$10:$T$500,4,FALSE)),"",VLOOKUP(A98,'[1]Z07 一般公共预算财政拨款收入支出决算表(财决07表)'!$A$10:$T$500,4,FALSE))</f>
        <v/>
      </c>
      <c r="D98" s="123" t="str">
        <f>IF(ISERROR(VLOOKUP(A98,'[1]Z07 一般公共预算财政拨款收入支出决算表(财决07表)'!$A$10:$T$500,11,FALSE)),"",VLOOKUP(A98,'[1]Z07 一般公共预算财政拨款收入支出决算表(财决07表)'!$A$10:$T$500,11,FALSE))</f>
        <v/>
      </c>
      <c r="E98" s="123" t="str">
        <f>IF(ISERROR(VLOOKUP(A98,'[1]Z07 一般公共预算财政拨款收入支出决算表(财决07表)'!$A$10:$T$500,12,FALSE)),"",VLOOKUP(A98,'[1]Z07 一般公共预算财政拨款收入支出决算表(财决07表)'!$A$10:$T$500,12,FALSE))</f>
        <v/>
      </c>
      <c r="F98" s="123" t="str">
        <f>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t="shared" si="7"/>
        <v/>
      </c>
      <c r="M98" s="106"/>
    </row>
    <row r="99" s="4" customFormat="1" ht="20.15" customHeight="1" spans="1:13">
      <c r="A99" s="22" t="str">
        <f t="array" ref="A99">INDEX(G:G,SMALL(IF($K$12:$K$500=2,ROW($12:$500),4^8),ROW(G88)))&amp;""</f>
        <v/>
      </c>
      <c r="B99" s="116"/>
      <c r="C99" s="23" t="str">
        <f>IF(ISERROR(VLOOKUP(A99,'[1]Z07 一般公共预算财政拨款收入支出决算表(财决07表)'!$A$10:$T$500,4,FALSE)),"",VLOOKUP(A99,'[1]Z07 一般公共预算财政拨款收入支出决算表(财决07表)'!$A$10:$T$500,4,FALSE))</f>
        <v/>
      </c>
      <c r="D99" s="123" t="str">
        <f>IF(ISERROR(VLOOKUP(A99,'[1]Z07 一般公共预算财政拨款收入支出决算表(财决07表)'!$A$10:$T$500,11,FALSE)),"",VLOOKUP(A99,'[1]Z07 一般公共预算财政拨款收入支出决算表(财决07表)'!$A$10:$T$500,11,FALSE))</f>
        <v/>
      </c>
      <c r="E99" s="123" t="str">
        <f>IF(ISERROR(VLOOKUP(A99,'[1]Z07 一般公共预算财政拨款收入支出决算表(财决07表)'!$A$10:$T$500,12,FALSE)),"",VLOOKUP(A99,'[1]Z07 一般公共预算财政拨款收入支出决算表(财决07表)'!$A$10:$T$500,12,FALSE))</f>
        <v/>
      </c>
      <c r="F99" s="123" t="str">
        <f>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t="shared" si="7"/>
        <v/>
      </c>
      <c r="M99" s="106"/>
    </row>
    <row r="100" s="4" customFormat="1" ht="20.15" customHeight="1" spans="1:13">
      <c r="A100" s="22" t="str">
        <f t="array" ref="A100">INDEX(G:G,SMALL(IF($K$12:$K$500=2,ROW($12:$500),4^8),ROW(G89)))&amp;""</f>
        <v/>
      </c>
      <c r="B100" s="116"/>
      <c r="C100" s="23" t="str">
        <f>IF(ISERROR(VLOOKUP(A100,'[1]Z07 一般公共预算财政拨款收入支出决算表(财决07表)'!$A$10:$T$500,4,FALSE)),"",VLOOKUP(A100,'[1]Z07 一般公共预算财政拨款收入支出决算表(财决07表)'!$A$10:$T$500,4,FALSE))</f>
        <v/>
      </c>
      <c r="D100" s="123" t="str">
        <f>IF(ISERROR(VLOOKUP(A100,'[1]Z07 一般公共预算财政拨款收入支出决算表(财决07表)'!$A$10:$T$500,11,FALSE)),"",VLOOKUP(A100,'[1]Z07 一般公共预算财政拨款收入支出决算表(财决07表)'!$A$10:$T$500,11,FALSE))</f>
        <v/>
      </c>
      <c r="E100" s="123" t="str">
        <f>IF(ISERROR(VLOOKUP(A100,'[1]Z07 一般公共预算财政拨款收入支出决算表(财决07表)'!$A$10:$T$500,12,FALSE)),"",VLOOKUP(A100,'[1]Z07 一般公共预算财政拨款收入支出决算表(财决07表)'!$A$10:$T$500,12,FALSE))</f>
        <v/>
      </c>
      <c r="F100" s="123" t="str">
        <f>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t="shared" si="7"/>
        <v/>
      </c>
      <c r="M100" s="106"/>
    </row>
    <row r="101" s="4" customFormat="1" ht="20.15" customHeight="1" spans="1:13">
      <c r="A101" s="22" t="str">
        <f t="array" ref="A101">INDEX(G:G,SMALL(IF($K$12:$K$500=2,ROW($12:$500),4^8),ROW(G90)))&amp;""</f>
        <v/>
      </c>
      <c r="B101" s="116"/>
      <c r="C101" s="23" t="str">
        <f>IF(ISERROR(VLOOKUP(A101,'[1]Z07 一般公共预算财政拨款收入支出决算表(财决07表)'!$A$10:$T$500,4,FALSE)),"",VLOOKUP(A101,'[1]Z07 一般公共预算财政拨款收入支出决算表(财决07表)'!$A$10:$T$500,4,FALSE))</f>
        <v/>
      </c>
      <c r="D101" s="123" t="str">
        <f>IF(ISERROR(VLOOKUP(A101,'[1]Z07 一般公共预算财政拨款收入支出决算表(财决07表)'!$A$10:$T$500,11,FALSE)),"",VLOOKUP(A101,'[1]Z07 一般公共预算财政拨款收入支出决算表(财决07表)'!$A$10:$T$500,11,FALSE))</f>
        <v/>
      </c>
      <c r="E101" s="123" t="str">
        <f>IF(ISERROR(VLOOKUP(A101,'[1]Z07 一般公共预算财政拨款收入支出决算表(财决07表)'!$A$10:$T$500,12,FALSE)),"",VLOOKUP(A101,'[1]Z07 一般公共预算财政拨款收入支出决算表(财决07表)'!$A$10:$T$500,12,FALSE))</f>
        <v/>
      </c>
      <c r="F101" s="123" t="str">
        <f>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t="shared" si="7"/>
        <v/>
      </c>
      <c r="M101" s="106"/>
    </row>
    <row r="102" s="4" customFormat="1" ht="20.15" customHeight="1" spans="1:13">
      <c r="A102" s="22" t="str">
        <f t="array" ref="A102">INDEX(G:G,SMALL(IF($K$12:$K$500=2,ROW($12:$500),4^8),ROW(G91)))&amp;""</f>
        <v/>
      </c>
      <c r="B102" s="116"/>
      <c r="C102" s="23" t="str">
        <f>IF(ISERROR(VLOOKUP(A102,'[1]Z07 一般公共预算财政拨款收入支出决算表(财决07表)'!$A$10:$T$500,4,FALSE)),"",VLOOKUP(A102,'[1]Z07 一般公共预算财政拨款收入支出决算表(财决07表)'!$A$10:$T$500,4,FALSE))</f>
        <v/>
      </c>
      <c r="D102" s="123" t="str">
        <f>IF(ISERROR(VLOOKUP(A102,'[1]Z07 一般公共预算财政拨款收入支出决算表(财决07表)'!$A$10:$T$500,11,FALSE)),"",VLOOKUP(A102,'[1]Z07 一般公共预算财政拨款收入支出决算表(财决07表)'!$A$10:$T$500,11,FALSE))</f>
        <v/>
      </c>
      <c r="E102" s="123" t="str">
        <f>IF(ISERROR(VLOOKUP(A102,'[1]Z07 一般公共预算财政拨款收入支出决算表(财决07表)'!$A$10:$T$500,12,FALSE)),"",VLOOKUP(A102,'[1]Z07 一般公共预算财政拨款收入支出决算表(财决07表)'!$A$10:$T$500,12,FALSE))</f>
        <v/>
      </c>
      <c r="F102" s="123" t="str">
        <f>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t="shared" si="7"/>
        <v/>
      </c>
      <c r="M102" s="106"/>
    </row>
    <row r="103" s="4" customFormat="1" ht="20.15" customHeight="1" spans="1:13">
      <c r="A103" s="22" t="str">
        <f t="array" ref="A103">INDEX(G:G,SMALL(IF($K$12:$K$500=2,ROW($12:$500),4^8),ROW(G92)))&amp;""</f>
        <v/>
      </c>
      <c r="B103" s="116"/>
      <c r="C103" s="23" t="str">
        <f>IF(ISERROR(VLOOKUP(A103,'[1]Z07 一般公共预算财政拨款收入支出决算表(财决07表)'!$A$10:$T$500,4,FALSE)),"",VLOOKUP(A103,'[1]Z07 一般公共预算财政拨款收入支出决算表(财决07表)'!$A$10:$T$500,4,FALSE))</f>
        <v/>
      </c>
      <c r="D103" s="123" t="str">
        <f>IF(ISERROR(VLOOKUP(A103,'[1]Z07 一般公共预算财政拨款收入支出决算表(财决07表)'!$A$10:$T$500,11,FALSE)),"",VLOOKUP(A103,'[1]Z07 一般公共预算财政拨款收入支出决算表(财决07表)'!$A$10:$T$500,11,FALSE))</f>
        <v/>
      </c>
      <c r="E103" s="123" t="str">
        <f>IF(ISERROR(VLOOKUP(A103,'[1]Z07 一般公共预算财政拨款收入支出决算表(财决07表)'!$A$10:$T$500,12,FALSE)),"",VLOOKUP(A103,'[1]Z07 一般公共预算财政拨款收入支出决算表(财决07表)'!$A$10:$T$500,12,FALSE))</f>
        <v/>
      </c>
      <c r="F103" s="123" t="str">
        <f>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t="shared" si="7"/>
        <v/>
      </c>
      <c r="M103" s="106"/>
    </row>
    <row r="104" s="4" customFormat="1" ht="20.15" customHeight="1" spans="1:13">
      <c r="A104" s="22" t="str">
        <f t="array" ref="A104">INDEX(G:G,SMALL(IF($K$12:$K$500=2,ROW($12:$500),4^8),ROW(G93)))&amp;""</f>
        <v/>
      </c>
      <c r="B104" s="116"/>
      <c r="C104" s="23" t="str">
        <f>IF(ISERROR(VLOOKUP(A104,'[1]Z07 一般公共预算财政拨款收入支出决算表(财决07表)'!$A$10:$T$500,4,FALSE)),"",VLOOKUP(A104,'[1]Z07 一般公共预算财政拨款收入支出决算表(财决07表)'!$A$10:$T$500,4,FALSE))</f>
        <v/>
      </c>
      <c r="D104" s="123" t="str">
        <f>IF(ISERROR(VLOOKUP(A104,'[1]Z07 一般公共预算财政拨款收入支出决算表(财决07表)'!$A$10:$T$500,11,FALSE)),"",VLOOKUP(A104,'[1]Z07 一般公共预算财政拨款收入支出决算表(财决07表)'!$A$10:$T$500,11,FALSE))</f>
        <v/>
      </c>
      <c r="E104" s="123" t="str">
        <f>IF(ISERROR(VLOOKUP(A104,'[1]Z07 一般公共预算财政拨款收入支出决算表(财决07表)'!$A$10:$T$500,12,FALSE)),"",VLOOKUP(A104,'[1]Z07 一般公共预算财政拨款收入支出决算表(财决07表)'!$A$10:$T$500,12,FALSE))</f>
        <v/>
      </c>
      <c r="F104" s="123" t="str">
        <f>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t="shared" si="7"/>
        <v/>
      </c>
      <c r="M104" s="106"/>
    </row>
    <row r="105" s="4" customFormat="1" ht="20.15" customHeight="1" spans="1:13">
      <c r="A105" s="22" t="str">
        <f t="array" ref="A105">INDEX(G:G,SMALL(IF($K$12:$K$500=2,ROW($12:$500),4^8),ROW(G94)))&amp;""</f>
        <v/>
      </c>
      <c r="B105" s="116"/>
      <c r="C105" s="23" t="str">
        <f>IF(ISERROR(VLOOKUP(A105,'[1]Z07 一般公共预算财政拨款收入支出决算表(财决07表)'!$A$10:$T$500,4,FALSE)),"",VLOOKUP(A105,'[1]Z07 一般公共预算财政拨款收入支出决算表(财决07表)'!$A$10:$T$500,4,FALSE))</f>
        <v/>
      </c>
      <c r="D105" s="123" t="str">
        <f>IF(ISERROR(VLOOKUP(A105,'[1]Z07 一般公共预算财政拨款收入支出决算表(财决07表)'!$A$10:$T$500,11,FALSE)),"",VLOOKUP(A105,'[1]Z07 一般公共预算财政拨款收入支出决算表(财决07表)'!$A$10:$T$500,11,FALSE))</f>
        <v/>
      </c>
      <c r="E105" s="123" t="str">
        <f>IF(ISERROR(VLOOKUP(A105,'[1]Z07 一般公共预算财政拨款收入支出决算表(财决07表)'!$A$10:$T$500,12,FALSE)),"",VLOOKUP(A105,'[1]Z07 一般公共预算财政拨款收入支出决算表(财决07表)'!$A$10:$T$500,12,FALSE))</f>
        <v/>
      </c>
      <c r="F105" s="123" t="str">
        <f>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t="shared" si="7"/>
        <v/>
      </c>
      <c r="M105" s="106"/>
    </row>
    <row r="106" s="4" customFormat="1" ht="20.15" customHeight="1" spans="1:13">
      <c r="A106" s="22" t="str">
        <f t="array" ref="A106">INDEX(G:G,SMALL(IF($K$12:$K$500=2,ROW($12:$500),4^8),ROW(G95)))&amp;""</f>
        <v/>
      </c>
      <c r="B106" s="116"/>
      <c r="C106" s="23" t="str">
        <f>IF(ISERROR(VLOOKUP(A106,'[1]Z07 一般公共预算财政拨款收入支出决算表(财决07表)'!$A$10:$T$500,4,FALSE)),"",VLOOKUP(A106,'[1]Z07 一般公共预算财政拨款收入支出决算表(财决07表)'!$A$10:$T$500,4,FALSE))</f>
        <v/>
      </c>
      <c r="D106" s="123" t="str">
        <f>IF(ISERROR(VLOOKUP(A106,'[1]Z07 一般公共预算财政拨款收入支出决算表(财决07表)'!$A$10:$T$500,11,FALSE)),"",VLOOKUP(A106,'[1]Z07 一般公共预算财政拨款收入支出决算表(财决07表)'!$A$10:$T$500,11,FALSE))</f>
        <v/>
      </c>
      <c r="E106" s="123" t="str">
        <f>IF(ISERROR(VLOOKUP(A106,'[1]Z07 一般公共预算财政拨款收入支出决算表(财决07表)'!$A$10:$T$500,12,FALSE)),"",VLOOKUP(A106,'[1]Z07 一般公共预算财政拨款收入支出决算表(财决07表)'!$A$10:$T$500,12,FALSE))</f>
        <v/>
      </c>
      <c r="F106" s="123" t="str">
        <f>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t="shared" si="7"/>
        <v/>
      </c>
      <c r="M106" s="106"/>
    </row>
    <row r="107" s="4" customFormat="1" ht="20.15" customHeight="1" spans="1:13">
      <c r="A107" s="22" t="str">
        <f t="array" ref="A107">INDEX(G:G,SMALL(IF($K$12:$K$500=2,ROW($12:$500),4^8),ROW(G96)))&amp;""</f>
        <v/>
      </c>
      <c r="B107" s="116"/>
      <c r="C107" s="23" t="str">
        <f>IF(ISERROR(VLOOKUP(A107,'[1]Z07 一般公共预算财政拨款收入支出决算表(财决07表)'!$A$10:$T$500,4,FALSE)),"",VLOOKUP(A107,'[1]Z07 一般公共预算财政拨款收入支出决算表(财决07表)'!$A$10:$T$500,4,FALSE))</f>
        <v/>
      </c>
      <c r="D107" s="123" t="str">
        <f>IF(ISERROR(VLOOKUP(A107,'[1]Z07 一般公共预算财政拨款收入支出决算表(财决07表)'!$A$10:$T$500,11,FALSE)),"",VLOOKUP(A107,'[1]Z07 一般公共预算财政拨款收入支出决算表(财决07表)'!$A$10:$T$500,11,FALSE))</f>
        <v/>
      </c>
      <c r="E107" s="123" t="str">
        <f>IF(ISERROR(VLOOKUP(A107,'[1]Z07 一般公共预算财政拨款收入支出决算表(财决07表)'!$A$10:$T$500,12,FALSE)),"",VLOOKUP(A107,'[1]Z07 一般公共预算财政拨款收入支出决算表(财决07表)'!$A$10:$T$500,12,FALSE))</f>
        <v/>
      </c>
      <c r="F107" s="123" t="str">
        <f>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t="shared" si="7"/>
        <v/>
      </c>
      <c r="M107" s="106"/>
    </row>
    <row r="108" s="4" customFormat="1" ht="20.15" customHeight="1" spans="1:13">
      <c r="A108" s="22" t="str">
        <f t="array" ref="A108">INDEX(G:G,SMALL(IF($K$12:$K$500=2,ROW($12:$500),4^8),ROW(G97)))&amp;""</f>
        <v/>
      </c>
      <c r="B108" s="116"/>
      <c r="C108" s="23" t="str">
        <f>IF(ISERROR(VLOOKUP(A108,'[1]Z07 一般公共预算财政拨款收入支出决算表(财决07表)'!$A$10:$T$500,4,FALSE)),"",VLOOKUP(A108,'[1]Z07 一般公共预算财政拨款收入支出决算表(财决07表)'!$A$10:$T$500,4,FALSE))</f>
        <v/>
      </c>
      <c r="D108" s="123" t="str">
        <f>IF(ISERROR(VLOOKUP(A108,'[1]Z07 一般公共预算财政拨款收入支出决算表(财决07表)'!$A$10:$T$500,11,FALSE)),"",VLOOKUP(A108,'[1]Z07 一般公共预算财政拨款收入支出决算表(财决07表)'!$A$10:$T$500,11,FALSE))</f>
        <v/>
      </c>
      <c r="E108" s="123" t="str">
        <f>IF(ISERROR(VLOOKUP(A108,'[1]Z07 一般公共预算财政拨款收入支出决算表(财决07表)'!$A$10:$T$500,12,FALSE)),"",VLOOKUP(A108,'[1]Z07 一般公共预算财政拨款收入支出决算表(财决07表)'!$A$10:$T$500,12,FALSE))</f>
        <v/>
      </c>
      <c r="F108" s="123" t="str">
        <f>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t="shared" si="7"/>
        <v/>
      </c>
      <c r="M108" s="106"/>
    </row>
    <row r="109" s="4" customFormat="1" ht="20.15" customHeight="1" spans="1:13">
      <c r="A109" s="22" t="str">
        <f t="array" ref="A109">INDEX(G:G,SMALL(IF($K$12:$K$500=2,ROW($12:$500),4^8),ROW(G98)))&amp;""</f>
        <v/>
      </c>
      <c r="B109" s="116"/>
      <c r="C109" s="23" t="str">
        <f>IF(ISERROR(VLOOKUP(A109,'[1]Z07 一般公共预算财政拨款收入支出决算表(财决07表)'!$A$10:$T$500,4,FALSE)),"",VLOOKUP(A109,'[1]Z07 一般公共预算财政拨款收入支出决算表(财决07表)'!$A$10:$T$500,4,FALSE))</f>
        <v/>
      </c>
      <c r="D109" s="123" t="str">
        <f>IF(ISERROR(VLOOKUP(A109,'[1]Z07 一般公共预算财政拨款收入支出决算表(财决07表)'!$A$10:$T$500,11,FALSE)),"",VLOOKUP(A109,'[1]Z07 一般公共预算财政拨款收入支出决算表(财决07表)'!$A$10:$T$500,11,FALSE))</f>
        <v/>
      </c>
      <c r="E109" s="123" t="str">
        <f>IF(ISERROR(VLOOKUP(A109,'[1]Z07 一般公共预算财政拨款收入支出决算表(财决07表)'!$A$10:$T$500,12,FALSE)),"",VLOOKUP(A109,'[1]Z07 一般公共预算财政拨款收入支出决算表(财决07表)'!$A$10:$T$500,12,FALSE))</f>
        <v/>
      </c>
      <c r="F109" s="123" t="str">
        <f>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t="shared" si="7"/>
        <v/>
      </c>
      <c r="M109" s="106"/>
    </row>
    <row r="110" s="4" customFormat="1" ht="20.15" customHeight="1" spans="1:13">
      <c r="A110" s="22" t="str">
        <f t="array" ref="A110">INDEX(G:G,SMALL(IF($K$12:$K$500=2,ROW($12:$500),4^8),ROW(G99)))&amp;""</f>
        <v/>
      </c>
      <c r="B110" s="116"/>
      <c r="C110" s="23" t="str">
        <f>IF(ISERROR(VLOOKUP(A110,'[1]Z07 一般公共预算财政拨款收入支出决算表(财决07表)'!$A$10:$T$500,4,FALSE)),"",VLOOKUP(A110,'[1]Z07 一般公共预算财政拨款收入支出决算表(财决07表)'!$A$10:$T$500,4,FALSE))</f>
        <v/>
      </c>
      <c r="D110" s="123" t="str">
        <f>IF(ISERROR(VLOOKUP(A110,'[1]Z07 一般公共预算财政拨款收入支出决算表(财决07表)'!$A$10:$T$500,11,FALSE)),"",VLOOKUP(A110,'[1]Z07 一般公共预算财政拨款收入支出决算表(财决07表)'!$A$10:$T$500,11,FALSE))</f>
        <v/>
      </c>
      <c r="E110" s="123" t="str">
        <f>IF(ISERROR(VLOOKUP(A110,'[1]Z07 一般公共预算财政拨款收入支出决算表(财决07表)'!$A$10:$T$500,12,FALSE)),"",VLOOKUP(A110,'[1]Z07 一般公共预算财政拨款收入支出决算表(财决07表)'!$A$10:$T$500,12,FALSE))</f>
        <v/>
      </c>
      <c r="F110" s="123" t="str">
        <f>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t="shared" si="7"/>
        <v/>
      </c>
      <c r="M110" s="106"/>
    </row>
    <row r="111" s="4" customFormat="1" ht="20.15" customHeight="1" spans="1:13">
      <c r="A111" s="22" t="str">
        <f t="array" ref="A111">INDEX(G:G,SMALL(IF($K$12:$K$500=2,ROW($12:$500),4^8),ROW(G100)))&amp;""</f>
        <v/>
      </c>
      <c r="B111" s="116"/>
      <c r="C111" s="23" t="str">
        <f>IF(ISERROR(VLOOKUP(A111,'[1]Z07 一般公共预算财政拨款收入支出决算表(财决07表)'!$A$10:$T$500,4,FALSE)),"",VLOOKUP(A111,'[1]Z07 一般公共预算财政拨款收入支出决算表(财决07表)'!$A$10:$T$500,4,FALSE))</f>
        <v/>
      </c>
      <c r="D111" s="123" t="str">
        <f>IF(ISERROR(VLOOKUP(A111,'[1]Z07 一般公共预算财政拨款收入支出决算表(财决07表)'!$A$10:$T$500,11,FALSE)),"",VLOOKUP(A111,'[1]Z07 一般公共预算财政拨款收入支出决算表(财决07表)'!$A$10:$T$500,11,FALSE))</f>
        <v/>
      </c>
      <c r="E111" s="123" t="str">
        <f>IF(ISERROR(VLOOKUP(A111,'[1]Z07 一般公共预算财政拨款收入支出决算表(财决07表)'!$A$10:$T$500,12,FALSE)),"",VLOOKUP(A111,'[1]Z07 一般公共预算财政拨款收入支出决算表(财决07表)'!$A$10:$T$500,12,FALSE))</f>
        <v/>
      </c>
      <c r="F111" s="123" t="str">
        <f>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t="shared" si="7"/>
        <v/>
      </c>
      <c r="M111" s="106"/>
    </row>
    <row r="112" s="4" customFormat="1" ht="20.15" customHeight="1" spans="1:13">
      <c r="A112" s="22" t="str">
        <f t="array" ref="A112">INDEX(G:G,SMALL(IF($K$12:$K$500=2,ROW($12:$500),4^8),ROW(G101)))&amp;""</f>
        <v/>
      </c>
      <c r="B112" s="116"/>
      <c r="C112" s="23" t="str">
        <f>IF(ISERROR(VLOOKUP(A112,'[1]Z07 一般公共预算财政拨款收入支出决算表(财决07表)'!$A$10:$T$500,4,FALSE)),"",VLOOKUP(A112,'[1]Z07 一般公共预算财政拨款收入支出决算表(财决07表)'!$A$10:$T$500,4,FALSE))</f>
        <v/>
      </c>
      <c r="D112" s="123" t="str">
        <f>IF(ISERROR(VLOOKUP(A112,'[1]Z07 一般公共预算财政拨款收入支出决算表(财决07表)'!$A$10:$T$500,11,FALSE)),"",VLOOKUP(A112,'[1]Z07 一般公共预算财政拨款收入支出决算表(财决07表)'!$A$10:$T$500,11,FALSE))</f>
        <v/>
      </c>
      <c r="E112" s="123" t="str">
        <f>IF(ISERROR(VLOOKUP(A112,'[1]Z07 一般公共预算财政拨款收入支出决算表(财决07表)'!$A$10:$T$500,12,FALSE)),"",VLOOKUP(A112,'[1]Z07 一般公共预算财政拨款收入支出决算表(财决07表)'!$A$10:$T$500,12,FALSE))</f>
        <v/>
      </c>
      <c r="F112" s="123" t="str">
        <f>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t="shared" si="7"/>
        <v/>
      </c>
      <c r="M112" s="106"/>
    </row>
    <row r="113" s="4" customFormat="1" ht="20.15" customHeight="1" spans="1:13">
      <c r="A113" s="22" t="str">
        <f t="array" ref="A113">INDEX(G:G,SMALL(IF($K$12:$K$500=2,ROW($12:$500),4^8),ROW(G102)))&amp;""</f>
        <v/>
      </c>
      <c r="B113" s="116"/>
      <c r="C113" s="23" t="str">
        <f>IF(ISERROR(VLOOKUP(A113,'[1]Z07 一般公共预算财政拨款收入支出决算表(财决07表)'!$A$10:$T$500,4,FALSE)),"",VLOOKUP(A113,'[1]Z07 一般公共预算财政拨款收入支出决算表(财决07表)'!$A$10:$T$500,4,FALSE))</f>
        <v/>
      </c>
      <c r="D113" s="123" t="str">
        <f>IF(ISERROR(VLOOKUP(A113,'[1]Z07 一般公共预算财政拨款收入支出决算表(财决07表)'!$A$10:$T$500,11,FALSE)),"",VLOOKUP(A113,'[1]Z07 一般公共预算财政拨款收入支出决算表(财决07表)'!$A$10:$T$500,11,FALSE))</f>
        <v/>
      </c>
      <c r="E113" s="123" t="str">
        <f>IF(ISERROR(VLOOKUP(A113,'[1]Z07 一般公共预算财政拨款收入支出决算表(财决07表)'!$A$10:$T$500,12,FALSE)),"",VLOOKUP(A113,'[1]Z07 一般公共预算财政拨款收入支出决算表(财决07表)'!$A$10:$T$500,12,FALSE))</f>
        <v/>
      </c>
      <c r="F113" s="123" t="str">
        <f>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t="shared" si="7"/>
        <v/>
      </c>
      <c r="M113" s="106"/>
    </row>
    <row r="114" s="4" customFormat="1" ht="20.15" customHeight="1" spans="1:13">
      <c r="A114" s="22" t="str">
        <f t="array" ref="A114">INDEX(G:G,SMALL(IF($K$12:$K$500=2,ROW($12:$500),4^8),ROW(G103)))&amp;""</f>
        <v/>
      </c>
      <c r="B114" s="116"/>
      <c r="C114" s="23" t="str">
        <f>IF(ISERROR(VLOOKUP(A114,'[1]Z07 一般公共预算财政拨款收入支出决算表(财决07表)'!$A$10:$T$500,4,FALSE)),"",VLOOKUP(A114,'[1]Z07 一般公共预算财政拨款收入支出决算表(财决07表)'!$A$10:$T$500,4,FALSE))</f>
        <v/>
      </c>
      <c r="D114" s="123" t="str">
        <f>IF(ISERROR(VLOOKUP(A114,'[1]Z07 一般公共预算财政拨款收入支出决算表(财决07表)'!$A$10:$T$500,11,FALSE)),"",VLOOKUP(A114,'[1]Z07 一般公共预算财政拨款收入支出决算表(财决07表)'!$A$10:$T$500,11,FALSE))</f>
        <v/>
      </c>
      <c r="E114" s="123" t="str">
        <f>IF(ISERROR(VLOOKUP(A114,'[1]Z07 一般公共预算财政拨款收入支出决算表(财决07表)'!$A$10:$T$500,12,FALSE)),"",VLOOKUP(A114,'[1]Z07 一般公共预算财政拨款收入支出决算表(财决07表)'!$A$10:$T$500,12,FALSE))</f>
        <v/>
      </c>
      <c r="F114" s="123" t="str">
        <f>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t="shared" si="7"/>
        <v/>
      </c>
      <c r="M114" s="106"/>
    </row>
    <row r="115" s="4" customFormat="1" ht="20.15" customHeight="1" spans="1:13">
      <c r="A115" s="22" t="str">
        <f t="array" ref="A115">INDEX(G:G,SMALL(IF($K$12:$K$500=2,ROW($12:$500),4^8),ROW(G104)))&amp;""</f>
        <v/>
      </c>
      <c r="B115" s="116"/>
      <c r="C115" s="23" t="str">
        <f>IF(ISERROR(VLOOKUP(A115,'[1]Z07 一般公共预算财政拨款收入支出决算表(财决07表)'!$A$10:$T$500,4,FALSE)),"",VLOOKUP(A115,'[1]Z07 一般公共预算财政拨款收入支出决算表(财决07表)'!$A$10:$T$500,4,FALSE))</f>
        <v/>
      </c>
      <c r="D115" s="123" t="str">
        <f>IF(ISERROR(VLOOKUP(A115,'[1]Z07 一般公共预算财政拨款收入支出决算表(财决07表)'!$A$10:$T$500,11,FALSE)),"",VLOOKUP(A115,'[1]Z07 一般公共预算财政拨款收入支出决算表(财决07表)'!$A$10:$T$500,11,FALSE))</f>
        <v/>
      </c>
      <c r="E115" s="123" t="str">
        <f>IF(ISERROR(VLOOKUP(A115,'[1]Z07 一般公共预算财政拨款收入支出决算表(财决07表)'!$A$10:$T$500,12,FALSE)),"",VLOOKUP(A115,'[1]Z07 一般公共预算财政拨款收入支出决算表(财决07表)'!$A$10:$T$500,12,FALSE))</f>
        <v/>
      </c>
      <c r="F115" s="123" t="str">
        <f>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t="shared" si="7"/>
        <v/>
      </c>
      <c r="M115" s="106"/>
    </row>
    <row r="116" s="4" customFormat="1" ht="20.15" customHeight="1" spans="1:13">
      <c r="A116" s="22" t="str">
        <f t="array" ref="A116">INDEX(G:G,SMALL(IF($K$12:$K$500=2,ROW($12:$500),4^8),ROW(G105)))&amp;""</f>
        <v/>
      </c>
      <c r="B116" s="116"/>
      <c r="C116" s="23" t="str">
        <f>IF(ISERROR(VLOOKUP(A116,'[1]Z07 一般公共预算财政拨款收入支出决算表(财决07表)'!$A$10:$T$500,4,FALSE)),"",VLOOKUP(A116,'[1]Z07 一般公共预算财政拨款收入支出决算表(财决07表)'!$A$10:$T$500,4,FALSE))</f>
        <v/>
      </c>
      <c r="D116" s="123" t="str">
        <f>IF(ISERROR(VLOOKUP(A116,'[1]Z07 一般公共预算财政拨款收入支出决算表(财决07表)'!$A$10:$T$500,11,FALSE)),"",VLOOKUP(A116,'[1]Z07 一般公共预算财政拨款收入支出决算表(财决07表)'!$A$10:$T$500,11,FALSE))</f>
        <v/>
      </c>
      <c r="E116" s="123" t="str">
        <f>IF(ISERROR(VLOOKUP(A116,'[1]Z07 一般公共预算财政拨款收入支出决算表(财决07表)'!$A$10:$T$500,12,FALSE)),"",VLOOKUP(A116,'[1]Z07 一般公共预算财政拨款收入支出决算表(财决07表)'!$A$10:$T$500,12,FALSE))</f>
        <v/>
      </c>
      <c r="F116" s="123" t="str">
        <f>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t="shared" si="7"/>
        <v/>
      </c>
      <c r="M116" s="106"/>
    </row>
    <row r="117" s="4" customFormat="1" ht="20.15" customHeight="1" spans="1:13">
      <c r="A117" s="22" t="str">
        <f t="array" ref="A117">INDEX(G:G,SMALL(IF($K$12:$K$500=2,ROW($12:$500),4^8),ROW(G106)))&amp;""</f>
        <v/>
      </c>
      <c r="B117" s="116"/>
      <c r="C117" s="23" t="str">
        <f>IF(ISERROR(VLOOKUP(A117,'[1]Z07 一般公共预算财政拨款收入支出决算表(财决07表)'!$A$10:$T$500,4,FALSE)),"",VLOOKUP(A117,'[1]Z07 一般公共预算财政拨款收入支出决算表(财决07表)'!$A$10:$T$500,4,FALSE))</f>
        <v/>
      </c>
      <c r="D117" s="123" t="str">
        <f>IF(ISERROR(VLOOKUP(A117,'[1]Z07 一般公共预算财政拨款收入支出决算表(财决07表)'!$A$10:$T$500,11,FALSE)),"",VLOOKUP(A117,'[1]Z07 一般公共预算财政拨款收入支出决算表(财决07表)'!$A$10:$T$500,11,FALSE))</f>
        <v/>
      </c>
      <c r="E117" s="123" t="str">
        <f>IF(ISERROR(VLOOKUP(A117,'[1]Z07 一般公共预算财政拨款收入支出决算表(财决07表)'!$A$10:$T$500,12,FALSE)),"",VLOOKUP(A117,'[1]Z07 一般公共预算财政拨款收入支出决算表(财决07表)'!$A$10:$T$500,12,FALSE))</f>
        <v/>
      </c>
      <c r="F117" s="123" t="str">
        <f>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t="shared" si="7"/>
        <v/>
      </c>
      <c r="M117" s="106"/>
    </row>
    <row r="118" s="4" customFormat="1" ht="20.15" customHeight="1" spans="1:13">
      <c r="A118" s="22" t="str">
        <f t="array" ref="A118">INDEX(G:G,SMALL(IF($K$12:$K$500=2,ROW($12:$500),4^8),ROW(G107)))&amp;""</f>
        <v/>
      </c>
      <c r="B118" s="116"/>
      <c r="C118" s="23" t="str">
        <f>IF(ISERROR(VLOOKUP(A118,'[1]Z07 一般公共预算财政拨款收入支出决算表(财决07表)'!$A$10:$T$500,4,FALSE)),"",VLOOKUP(A118,'[1]Z07 一般公共预算财政拨款收入支出决算表(财决07表)'!$A$10:$T$500,4,FALSE))</f>
        <v/>
      </c>
      <c r="D118" s="123" t="str">
        <f>IF(ISERROR(VLOOKUP(A118,'[1]Z07 一般公共预算财政拨款收入支出决算表(财决07表)'!$A$10:$T$500,11,FALSE)),"",VLOOKUP(A118,'[1]Z07 一般公共预算财政拨款收入支出决算表(财决07表)'!$A$10:$T$500,11,FALSE))</f>
        <v/>
      </c>
      <c r="E118" s="123" t="str">
        <f>IF(ISERROR(VLOOKUP(A118,'[1]Z07 一般公共预算财政拨款收入支出决算表(财决07表)'!$A$10:$T$500,12,FALSE)),"",VLOOKUP(A118,'[1]Z07 一般公共预算财政拨款收入支出决算表(财决07表)'!$A$10:$T$500,12,FALSE))</f>
        <v/>
      </c>
      <c r="F118" s="123" t="str">
        <f>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t="shared" si="7"/>
        <v/>
      </c>
      <c r="M118" s="106"/>
    </row>
    <row r="119" s="4" customFormat="1" ht="20.15" customHeight="1" spans="1:13">
      <c r="A119" s="22" t="str">
        <f t="array" ref="A119">INDEX(G:G,SMALL(IF($K$12:$K$500=2,ROW($12:$500),4^8),ROW(G108)))&amp;""</f>
        <v/>
      </c>
      <c r="B119" s="116"/>
      <c r="C119" s="23" t="str">
        <f>IF(ISERROR(VLOOKUP(A119,'[1]Z07 一般公共预算财政拨款收入支出决算表(财决07表)'!$A$10:$T$500,4,FALSE)),"",VLOOKUP(A119,'[1]Z07 一般公共预算财政拨款收入支出决算表(财决07表)'!$A$10:$T$500,4,FALSE))</f>
        <v/>
      </c>
      <c r="D119" s="123" t="str">
        <f>IF(ISERROR(VLOOKUP(A119,'[1]Z07 一般公共预算财政拨款收入支出决算表(财决07表)'!$A$10:$T$500,11,FALSE)),"",VLOOKUP(A119,'[1]Z07 一般公共预算财政拨款收入支出决算表(财决07表)'!$A$10:$T$500,11,FALSE))</f>
        <v/>
      </c>
      <c r="E119" s="123" t="str">
        <f>IF(ISERROR(VLOOKUP(A119,'[1]Z07 一般公共预算财政拨款收入支出决算表(财决07表)'!$A$10:$T$500,12,FALSE)),"",VLOOKUP(A119,'[1]Z07 一般公共预算财政拨款收入支出决算表(财决07表)'!$A$10:$T$500,12,FALSE))</f>
        <v/>
      </c>
      <c r="F119" s="123" t="str">
        <f>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t="shared" si="7"/>
        <v/>
      </c>
      <c r="M119" s="106"/>
    </row>
    <row r="120" s="4" customFormat="1" ht="20.15" customHeight="1" spans="1:13">
      <c r="A120" s="22" t="str">
        <f t="array" ref="A120">INDEX(G:G,SMALL(IF($K$12:$K$500=2,ROW($12:$500),4^8),ROW(G109)))&amp;""</f>
        <v/>
      </c>
      <c r="B120" s="116"/>
      <c r="C120" s="23" t="str">
        <f>IF(ISERROR(VLOOKUP(A120,'[1]Z07 一般公共预算财政拨款收入支出决算表(财决07表)'!$A$10:$T$500,4,FALSE)),"",VLOOKUP(A120,'[1]Z07 一般公共预算财政拨款收入支出决算表(财决07表)'!$A$10:$T$500,4,FALSE))</f>
        <v/>
      </c>
      <c r="D120" s="123" t="str">
        <f>IF(ISERROR(VLOOKUP(A120,'[1]Z07 一般公共预算财政拨款收入支出决算表(财决07表)'!$A$10:$T$500,11,FALSE)),"",VLOOKUP(A120,'[1]Z07 一般公共预算财政拨款收入支出决算表(财决07表)'!$A$10:$T$500,11,FALSE))</f>
        <v/>
      </c>
      <c r="E120" s="123" t="str">
        <f>IF(ISERROR(VLOOKUP(A120,'[1]Z07 一般公共预算财政拨款收入支出决算表(财决07表)'!$A$10:$T$500,12,FALSE)),"",VLOOKUP(A120,'[1]Z07 一般公共预算财政拨款收入支出决算表(财决07表)'!$A$10:$T$500,12,FALSE))</f>
        <v/>
      </c>
      <c r="F120" s="123" t="str">
        <f>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t="shared" si="7"/>
        <v/>
      </c>
      <c r="M120" s="106"/>
    </row>
    <row r="121" s="4" customFormat="1" ht="20.15" customHeight="1" spans="1:13">
      <c r="A121" s="22" t="str">
        <f t="array" ref="A121">INDEX(G:G,SMALL(IF($K$12:$K$500=2,ROW($12:$500),4^8),ROW(G110)))&amp;""</f>
        <v/>
      </c>
      <c r="B121" s="116"/>
      <c r="C121" s="23" t="str">
        <f>IF(ISERROR(VLOOKUP(A121,'[1]Z07 一般公共预算财政拨款收入支出决算表(财决07表)'!$A$10:$T$500,4,FALSE)),"",VLOOKUP(A121,'[1]Z07 一般公共预算财政拨款收入支出决算表(财决07表)'!$A$10:$T$500,4,FALSE))</f>
        <v/>
      </c>
      <c r="D121" s="123" t="str">
        <f>IF(ISERROR(VLOOKUP(A121,'[1]Z07 一般公共预算财政拨款收入支出决算表(财决07表)'!$A$10:$T$500,11,FALSE)),"",VLOOKUP(A121,'[1]Z07 一般公共预算财政拨款收入支出决算表(财决07表)'!$A$10:$T$500,11,FALSE))</f>
        <v/>
      </c>
      <c r="E121" s="123" t="str">
        <f>IF(ISERROR(VLOOKUP(A121,'[1]Z07 一般公共预算财政拨款收入支出决算表(财决07表)'!$A$10:$T$500,12,FALSE)),"",VLOOKUP(A121,'[1]Z07 一般公共预算财政拨款收入支出决算表(财决07表)'!$A$10:$T$500,12,FALSE))</f>
        <v/>
      </c>
      <c r="F121" s="123" t="str">
        <f>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t="shared" si="7"/>
        <v/>
      </c>
      <c r="M121" s="106"/>
    </row>
    <row r="122" s="4" customFormat="1" ht="20.15" customHeight="1" spans="1:13">
      <c r="A122" s="22" t="str">
        <f t="array" ref="A122">INDEX(G:G,SMALL(IF($K$12:$K$500=2,ROW($12:$500),4^8),ROW(G111)))&amp;""</f>
        <v/>
      </c>
      <c r="B122" s="116"/>
      <c r="C122" s="23" t="str">
        <f>IF(ISERROR(VLOOKUP(A122,'[1]Z07 一般公共预算财政拨款收入支出决算表(财决07表)'!$A$10:$T$500,4,FALSE)),"",VLOOKUP(A122,'[1]Z07 一般公共预算财政拨款收入支出决算表(财决07表)'!$A$10:$T$500,4,FALSE))</f>
        <v/>
      </c>
      <c r="D122" s="123" t="str">
        <f>IF(ISERROR(VLOOKUP(A122,'[1]Z07 一般公共预算财政拨款收入支出决算表(财决07表)'!$A$10:$T$500,11,FALSE)),"",VLOOKUP(A122,'[1]Z07 一般公共预算财政拨款收入支出决算表(财决07表)'!$A$10:$T$500,11,FALSE))</f>
        <v/>
      </c>
      <c r="E122" s="123" t="str">
        <f>IF(ISERROR(VLOOKUP(A122,'[1]Z07 一般公共预算财政拨款收入支出决算表(财决07表)'!$A$10:$T$500,12,FALSE)),"",VLOOKUP(A122,'[1]Z07 一般公共预算财政拨款收入支出决算表(财决07表)'!$A$10:$T$500,12,FALSE))</f>
        <v/>
      </c>
      <c r="F122" s="123" t="str">
        <f>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t="shared" si="7"/>
        <v/>
      </c>
      <c r="M122" s="106"/>
    </row>
    <row r="123" s="4" customFormat="1" ht="20.15" customHeight="1" spans="1:13">
      <c r="A123" s="22" t="str">
        <f t="array" ref="A123">INDEX(G:G,SMALL(IF($K$12:$K$500=2,ROW($12:$500),4^8),ROW(G112)))&amp;""</f>
        <v/>
      </c>
      <c r="B123" s="116"/>
      <c r="C123" s="23" t="str">
        <f>IF(ISERROR(VLOOKUP(A123,'[1]Z07 一般公共预算财政拨款收入支出决算表(财决07表)'!$A$10:$T$500,4,FALSE)),"",VLOOKUP(A123,'[1]Z07 一般公共预算财政拨款收入支出决算表(财决07表)'!$A$10:$T$500,4,FALSE))</f>
        <v/>
      </c>
      <c r="D123" s="123" t="str">
        <f>IF(ISERROR(VLOOKUP(A123,'[1]Z07 一般公共预算财政拨款收入支出决算表(财决07表)'!$A$10:$T$500,11,FALSE)),"",VLOOKUP(A123,'[1]Z07 一般公共预算财政拨款收入支出决算表(财决07表)'!$A$10:$T$500,11,FALSE))</f>
        <v/>
      </c>
      <c r="E123" s="123" t="str">
        <f>IF(ISERROR(VLOOKUP(A123,'[1]Z07 一般公共预算财政拨款收入支出决算表(财决07表)'!$A$10:$T$500,12,FALSE)),"",VLOOKUP(A123,'[1]Z07 一般公共预算财政拨款收入支出决算表(财决07表)'!$A$10:$T$500,12,FALSE))</f>
        <v/>
      </c>
      <c r="F123" s="123" t="str">
        <f>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t="shared" si="7"/>
        <v/>
      </c>
      <c r="M123" s="106"/>
    </row>
    <row r="124" s="4" customFormat="1" ht="20.15" customHeight="1" spans="1:13">
      <c r="A124" s="22" t="str">
        <f t="array" ref="A124">INDEX(G:G,SMALL(IF($K$12:$K$500=2,ROW($12:$500),4^8),ROW(G113)))&amp;""</f>
        <v/>
      </c>
      <c r="B124" s="116"/>
      <c r="C124" s="23" t="str">
        <f>IF(ISERROR(VLOOKUP(A124,'[1]Z07 一般公共预算财政拨款收入支出决算表(财决07表)'!$A$10:$T$500,4,FALSE)),"",VLOOKUP(A124,'[1]Z07 一般公共预算财政拨款收入支出决算表(财决07表)'!$A$10:$T$500,4,FALSE))</f>
        <v/>
      </c>
      <c r="D124" s="123" t="str">
        <f>IF(ISERROR(VLOOKUP(A124,'[1]Z07 一般公共预算财政拨款收入支出决算表(财决07表)'!$A$10:$T$500,11,FALSE)),"",VLOOKUP(A124,'[1]Z07 一般公共预算财政拨款收入支出决算表(财决07表)'!$A$10:$T$500,11,FALSE))</f>
        <v/>
      </c>
      <c r="E124" s="123" t="str">
        <f>IF(ISERROR(VLOOKUP(A124,'[1]Z07 一般公共预算财政拨款收入支出决算表(财决07表)'!$A$10:$T$500,12,FALSE)),"",VLOOKUP(A124,'[1]Z07 一般公共预算财政拨款收入支出决算表(财决07表)'!$A$10:$T$500,12,FALSE))</f>
        <v/>
      </c>
      <c r="F124" s="123" t="str">
        <f>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t="shared" si="7"/>
        <v/>
      </c>
      <c r="M124" s="106"/>
    </row>
    <row r="125" s="4" customFormat="1" ht="20.15" customHeight="1" spans="1:13">
      <c r="A125" s="22" t="str">
        <f t="array" ref="A125">INDEX(G:G,SMALL(IF($K$12:$K$500=2,ROW($12:$500),4^8),ROW(G114)))&amp;""</f>
        <v/>
      </c>
      <c r="B125" s="116"/>
      <c r="C125" s="23" t="str">
        <f>IF(ISERROR(VLOOKUP(A125,'[1]Z07 一般公共预算财政拨款收入支出决算表(财决07表)'!$A$10:$T$500,4,FALSE)),"",VLOOKUP(A125,'[1]Z07 一般公共预算财政拨款收入支出决算表(财决07表)'!$A$10:$T$500,4,FALSE))</f>
        <v/>
      </c>
      <c r="D125" s="123" t="str">
        <f>IF(ISERROR(VLOOKUP(A125,'[1]Z07 一般公共预算财政拨款收入支出决算表(财决07表)'!$A$10:$T$500,11,FALSE)),"",VLOOKUP(A125,'[1]Z07 一般公共预算财政拨款收入支出决算表(财决07表)'!$A$10:$T$500,11,FALSE))</f>
        <v/>
      </c>
      <c r="E125" s="123" t="str">
        <f>IF(ISERROR(VLOOKUP(A125,'[1]Z07 一般公共预算财政拨款收入支出决算表(财决07表)'!$A$10:$T$500,12,FALSE)),"",VLOOKUP(A125,'[1]Z07 一般公共预算财政拨款收入支出决算表(财决07表)'!$A$10:$T$500,12,FALSE))</f>
        <v/>
      </c>
      <c r="F125" s="123" t="str">
        <f>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t="shared" si="7"/>
        <v/>
      </c>
      <c r="M125" s="106"/>
    </row>
    <row r="126" s="4" customFormat="1" ht="20.15" customHeight="1" spans="1:13">
      <c r="A126" s="22" t="str">
        <f t="array" ref="A126">INDEX(G:G,SMALL(IF($K$12:$K$500=2,ROW($12:$500),4^8),ROW(G115)))&amp;""</f>
        <v/>
      </c>
      <c r="B126" s="116"/>
      <c r="C126" s="23" t="str">
        <f>IF(ISERROR(VLOOKUP(A126,'[1]Z07 一般公共预算财政拨款收入支出决算表(财决07表)'!$A$10:$T$500,4,FALSE)),"",VLOOKUP(A126,'[1]Z07 一般公共预算财政拨款收入支出决算表(财决07表)'!$A$10:$T$500,4,FALSE))</f>
        <v/>
      </c>
      <c r="D126" s="123" t="str">
        <f>IF(ISERROR(VLOOKUP(A126,'[1]Z07 一般公共预算财政拨款收入支出决算表(财决07表)'!$A$10:$T$500,11,FALSE)),"",VLOOKUP(A126,'[1]Z07 一般公共预算财政拨款收入支出决算表(财决07表)'!$A$10:$T$500,11,FALSE))</f>
        <v/>
      </c>
      <c r="E126" s="123" t="str">
        <f>IF(ISERROR(VLOOKUP(A126,'[1]Z07 一般公共预算财政拨款收入支出决算表(财决07表)'!$A$10:$T$500,12,FALSE)),"",VLOOKUP(A126,'[1]Z07 一般公共预算财政拨款收入支出决算表(财决07表)'!$A$10:$T$500,12,FALSE))</f>
        <v/>
      </c>
      <c r="F126" s="123" t="str">
        <f>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t="shared" si="7"/>
        <v/>
      </c>
      <c r="M126" s="106"/>
    </row>
    <row r="127" s="4" customFormat="1" ht="20.15" customHeight="1" spans="1:13">
      <c r="A127" s="22" t="str">
        <f t="array" ref="A127">INDEX(G:G,SMALL(IF($K$12:$K$500=2,ROW($12:$500),4^8),ROW(G116)))&amp;""</f>
        <v/>
      </c>
      <c r="B127" s="116"/>
      <c r="C127" s="23" t="str">
        <f>IF(ISERROR(VLOOKUP(A127,'[1]Z07 一般公共预算财政拨款收入支出决算表(财决07表)'!$A$10:$T$500,4,FALSE)),"",VLOOKUP(A127,'[1]Z07 一般公共预算财政拨款收入支出决算表(财决07表)'!$A$10:$T$500,4,FALSE))</f>
        <v/>
      </c>
      <c r="D127" s="123" t="str">
        <f>IF(ISERROR(VLOOKUP(A127,'[1]Z07 一般公共预算财政拨款收入支出决算表(财决07表)'!$A$10:$T$500,11,FALSE)),"",VLOOKUP(A127,'[1]Z07 一般公共预算财政拨款收入支出决算表(财决07表)'!$A$10:$T$500,11,FALSE))</f>
        <v/>
      </c>
      <c r="E127" s="123" t="str">
        <f>IF(ISERROR(VLOOKUP(A127,'[1]Z07 一般公共预算财政拨款收入支出决算表(财决07表)'!$A$10:$T$500,12,FALSE)),"",VLOOKUP(A127,'[1]Z07 一般公共预算财政拨款收入支出决算表(财决07表)'!$A$10:$T$500,12,FALSE))</f>
        <v/>
      </c>
      <c r="F127" s="123" t="str">
        <f>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t="shared" si="7"/>
        <v/>
      </c>
      <c r="M127" s="106"/>
    </row>
    <row r="128" s="4" customFormat="1" ht="20.15" customHeight="1" spans="1:13">
      <c r="A128" s="22" t="str">
        <f t="array" ref="A128">INDEX(G:G,SMALL(IF($K$12:$K$500=2,ROW($12:$500),4^8),ROW(G117)))&amp;""</f>
        <v/>
      </c>
      <c r="B128" s="116"/>
      <c r="C128" s="23" t="str">
        <f>IF(ISERROR(VLOOKUP(A128,'[1]Z07 一般公共预算财政拨款收入支出决算表(财决07表)'!$A$10:$T$500,4,FALSE)),"",VLOOKUP(A128,'[1]Z07 一般公共预算财政拨款收入支出决算表(财决07表)'!$A$10:$T$500,4,FALSE))</f>
        <v/>
      </c>
      <c r="D128" s="123" t="str">
        <f>IF(ISERROR(VLOOKUP(A128,'[1]Z07 一般公共预算财政拨款收入支出决算表(财决07表)'!$A$10:$T$500,11,FALSE)),"",VLOOKUP(A128,'[1]Z07 一般公共预算财政拨款收入支出决算表(财决07表)'!$A$10:$T$500,11,FALSE))</f>
        <v/>
      </c>
      <c r="E128" s="123" t="str">
        <f>IF(ISERROR(VLOOKUP(A128,'[1]Z07 一般公共预算财政拨款收入支出决算表(财决07表)'!$A$10:$T$500,12,FALSE)),"",VLOOKUP(A128,'[1]Z07 一般公共预算财政拨款收入支出决算表(财决07表)'!$A$10:$T$500,12,FALSE))</f>
        <v/>
      </c>
      <c r="F128" s="123" t="str">
        <f>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t="shared" si="7"/>
        <v/>
      </c>
      <c r="M128" s="106"/>
    </row>
    <row r="129" s="4" customFormat="1" ht="20.15" customHeight="1" spans="1:13">
      <c r="A129" s="22" t="str">
        <f t="array" ref="A129">INDEX(G:G,SMALL(IF($K$12:$K$500=2,ROW($12:$500),4^8),ROW(G118)))&amp;""</f>
        <v/>
      </c>
      <c r="B129" s="116"/>
      <c r="C129" s="23" t="str">
        <f>IF(ISERROR(VLOOKUP(A129,'[1]Z07 一般公共预算财政拨款收入支出决算表(财决07表)'!$A$10:$T$500,4,FALSE)),"",VLOOKUP(A129,'[1]Z07 一般公共预算财政拨款收入支出决算表(财决07表)'!$A$10:$T$500,4,FALSE))</f>
        <v/>
      </c>
      <c r="D129" s="123" t="str">
        <f>IF(ISERROR(VLOOKUP(A129,'[1]Z07 一般公共预算财政拨款收入支出决算表(财决07表)'!$A$10:$T$500,11,FALSE)),"",VLOOKUP(A129,'[1]Z07 一般公共预算财政拨款收入支出决算表(财决07表)'!$A$10:$T$500,11,FALSE))</f>
        <v/>
      </c>
      <c r="E129" s="123" t="str">
        <f>IF(ISERROR(VLOOKUP(A129,'[1]Z07 一般公共预算财政拨款收入支出决算表(财决07表)'!$A$10:$T$500,12,FALSE)),"",VLOOKUP(A129,'[1]Z07 一般公共预算财政拨款收入支出决算表(财决07表)'!$A$10:$T$500,12,FALSE))</f>
        <v/>
      </c>
      <c r="F129" s="123" t="str">
        <f>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t="shared" si="7"/>
        <v/>
      </c>
      <c r="M129" s="106"/>
    </row>
    <row r="130" s="4" customFormat="1" ht="20.15" customHeight="1" spans="1:13">
      <c r="A130" s="22" t="str">
        <f t="array" ref="A130">INDEX(G:G,SMALL(IF($K$12:$K$500=2,ROW($12:$500),4^8),ROW(G119)))&amp;""</f>
        <v/>
      </c>
      <c r="B130" s="116"/>
      <c r="C130" s="23" t="str">
        <f>IF(ISERROR(VLOOKUP(A130,'[1]Z07 一般公共预算财政拨款收入支出决算表(财决07表)'!$A$10:$T$500,4,FALSE)),"",VLOOKUP(A130,'[1]Z07 一般公共预算财政拨款收入支出决算表(财决07表)'!$A$10:$T$500,4,FALSE))</f>
        <v/>
      </c>
      <c r="D130" s="123" t="str">
        <f>IF(ISERROR(VLOOKUP(A130,'[1]Z07 一般公共预算财政拨款收入支出决算表(财决07表)'!$A$10:$T$500,11,FALSE)),"",VLOOKUP(A130,'[1]Z07 一般公共预算财政拨款收入支出决算表(财决07表)'!$A$10:$T$500,11,FALSE))</f>
        <v/>
      </c>
      <c r="E130" s="123" t="str">
        <f>IF(ISERROR(VLOOKUP(A130,'[1]Z07 一般公共预算财政拨款收入支出决算表(财决07表)'!$A$10:$T$500,12,FALSE)),"",VLOOKUP(A130,'[1]Z07 一般公共预算财政拨款收入支出决算表(财决07表)'!$A$10:$T$500,12,FALSE))</f>
        <v/>
      </c>
      <c r="F130" s="123" t="str">
        <f>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t="shared" si="7"/>
        <v/>
      </c>
      <c r="M130" s="106"/>
    </row>
    <row r="131" s="4" customFormat="1" ht="20.15" customHeight="1" spans="1:13">
      <c r="A131" s="22" t="str">
        <f t="array" ref="A131">INDEX(G:G,SMALL(IF($K$12:$K$500=2,ROW($12:$500),4^8),ROW(G120)))&amp;""</f>
        <v/>
      </c>
      <c r="B131" s="116"/>
      <c r="C131" s="23" t="str">
        <f>IF(ISERROR(VLOOKUP(A131,'[1]Z07 一般公共预算财政拨款收入支出决算表(财决07表)'!$A$10:$T$500,4,FALSE)),"",VLOOKUP(A131,'[1]Z07 一般公共预算财政拨款收入支出决算表(财决07表)'!$A$10:$T$500,4,FALSE))</f>
        <v/>
      </c>
      <c r="D131" s="123" t="str">
        <f>IF(ISERROR(VLOOKUP(A131,'[1]Z07 一般公共预算财政拨款收入支出决算表(财决07表)'!$A$10:$T$500,11,FALSE)),"",VLOOKUP(A131,'[1]Z07 一般公共预算财政拨款收入支出决算表(财决07表)'!$A$10:$T$500,11,FALSE))</f>
        <v/>
      </c>
      <c r="E131" s="123" t="str">
        <f>IF(ISERROR(VLOOKUP(A131,'[1]Z07 一般公共预算财政拨款收入支出决算表(财决07表)'!$A$10:$T$500,12,FALSE)),"",VLOOKUP(A131,'[1]Z07 一般公共预算财政拨款收入支出决算表(财决07表)'!$A$10:$T$500,12,FALSE))</f>
        <v/>
      </c>
      <c r="F131" s="123" t="str">
        <f>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t="shared" si="7"/>
        <v/>
      </c>
      <c r="M131" s="106"/>
    </row>
    <row r="132" s="4" customFormat="1" ht="20.15" customHeight="1" spans="1:13">
      <c r="A132" s="22" t="str">
        <f t="array" ref="A132">INDEX(G:G,SMALL(IF($K$12:$K$500=2,ROW($12:$500),4^8),ROW(G121)))&amp;""</f>
        <v/>
      </c>
      <c r="B132" s="116"/>
      <c r="C132" s="23" t="str">
        <f>IF(ISERROR(VLOOKUP(A132,'[1]Z07 一般公共预算财政拨款收入支出决算表(财决07表)'!$A$10:$T$500,4,FALSE)),"",VLOOKUP(A132,'[1]Z07 一般公共预算财政拨款收入支出决算表(财决07表)'!$A$10:$T$500,4,FALSE))</f>
        <v/>
      </c>
      <c r="D132" s="123" t="str">
        <f>IF(ISERROR(VLOOKUP(A132,'[1]Z07 一般公共预算财政拨款收入支出决算表(财决07表)'!$A$10:$T$500,11,FALSE)),"",VLOOKUP(A132,'[1]Z07 一般公共预算财政拨款收入支出决算表(财决07表)'!$A$10:$T$500,11,FALSE))</f>
        <v/>
      </c>
      <c r="E132" s="123" t="str">
        <f>IF(ISERROR(VLOOKUP(A132,'[1]Z07 一般公共预算财政拨款收入支出决算表(财决07表)'!$A$10:$T$500,12,FALSE)),"",VLOOKUP(A132,'[1]Z07 一般公共预算财政拨款收入支出决算表(财决07表)'!$A$10:$T$500,12,FALSE))</f>
        <v/>
      </c>
      <c r="F132" s="123" t="str">
        <f>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t="shared" si="7"/>
        <v/>
      </c>
      <c r="M132" s="106"/>
    </row>
    <row r="133" s="4" customFormat="1" ht="20.15" customHeight="1" spans="1:13">
      <c r="A133" s="22" t="str">
        <f t="array" ref="A133">INDEX(G:G,SMALL(IF($K$12:$K$500=2,ROW($12:$500),4^8),ROW(G122)))&amp;""</f>
        <v/>
      </c>
      <c r="B133" s="116"/>
      <c r="C133" s="23" t="str">
        <f>IF(ISERROR(VLOOKUP(A133,'[1]Z07 一般公共预算财政拨款收入支出决算表(财决07表)'!$A$10:$T$500,4,FALSE)),"",VLOOKUP(A133,'[1]Z07 一般公共预算财政拨款收入支出决算表(财决07表)'!$A$10:$T$500,4,FALSE))</f>
        <v/>
      </c>
      <c r="D133" s="123" t="str">
        <f>IF(ISERROR(VLOOKUP(A133,'[1]Z07 一般公共预算财政拨款收入支出决算表(财决07表)'!$A$10:$T$500,11,FALSE)),"",VLOOKUP(A133,'[1]Z07 一般公共预算财政拨款收入支出决算表(财决07表)'!$A$10:$T$500,11,FALSE))</f>
        <v/>
      </c>
      <c r="E133" s="123" t="str">
        <f>IF(ISERROR(VLOOKUP(A133,'[1]Z07 一般公共预算财政拨款收入支出决算表(财决07表)'!$A$10:$T$500,12,FALSE)),"",VLOOKUP(A133,'[1]Z07 一般公共预算财政拨款收入支出决算表(财决07表)'!$A$10:$T$500,12,FALSE))</f>
        <v/>
      </c>
      <c r="F133" s="123" t="str">
        <f>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t="shared" si="7"/>
        <v/>
      </c>
      <c r="M133" s="106"/>
    </row>
    <row r="134" s="4" customFormat="1" ht="20.15" customHeight="1" spans="1:13">
      <c r="A134" s="22" t="str">
        <f t="array" ref="A134">INDEX(G:G,SMALL(IF($K$12:$K$500=2,ROW($12:$500),4^8),ROW(G123)))&amp;""</f>
        <v/>
      </c>
      <c r="B134" s="116"/>
      <c r="C134" s="23" t="str">
        <f>IF(ISERROR(VLOOKUP(A134,'[1]Z07 一般公共预算财政拨款收入支出决算表(财决07表)'!$A$10:$T$500,4,FALSE)),"",VLOOKUP(A134,'[1]Z07 一般公共预算财政拨款收入支出决算表(财决07表)'!$A$10:$T$500,4,FALSE))</f>
        <v/>
      </c>
      <c r="D134" s="123" t="str">
        <f>IF(ISERROR(VLOOKUP(A134,'[1]Z07 一般公共预算财政拨款收入支出决算表(财决07表)'!$A$10:$T$500,11,FALSE)),"",VLOOKUP(A134,'[1]Z07 一般公共预算财政拨款收入支出决算表(财决07表)'!$A$10:$T$500,11,FALSE))</f>
        <v/>
      </c>
      <c r="E134" s="123" t="str">
        <f>IF(ISERROR(VLOOKUP(A134,'[1]Z07 一般公共预算财政拨款收入支出决算表(财决07表)'!$A$10:$T$500,12,FALSE)),"",VLOOKUP(A134,'[1]Z07 一般公共预算财政拨款收入支出决算表(财决07表)'!$A$10:$T$500,12,FALSE))</f>
        <v/>
      </c>
      <c r="F134" s="123" t="str">
        <f>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t="shared" si="7"/>
        <v/>
      </c>
      <c r="M134" s="106"/>
    </row>
    <row r="135" s="4" customFormat="1" ht="20.15" customHeight="1" spans="1:13">
      <c r="A135" s="22" t="str">
        <f t="array" ref="A135">INDEX(G:G,SMALL(IF($K$12:$K$500=2,ROW($12:$500),4^8),ROW(G124)))&amp;""</f>
        <v/>
      </c>
      <c r="B135" s="116"/>
      <c r="C135" s="23" t="str">
        <f>IF(ISERROR(VLOOKUP(A135,'[1]Z07 一般公共预算财政拨款收入支出决算表(财决07表)'!$A$10:$T$500,4,FALSE)),"",VLOOKUP(A135,'[1]Z07 一般公共预算财政拨款收入支出决算表(财决07表)'!$A$10:$T$500,4,FALSE))</f>
        <v/>
      </c>
      <c r="D135" s="123" t="str">
        <f>IF(ISERROR(VLOOKUP(A135,'[1]Z07 一般公共预算财政拨款收入支出决算表(财决07表)'!$A$10:$T$500,11,FALSE)),"",VLOOKUP(A135,'[1]Z07 一般公共预算财政拨款收入支出决算表(财决07表)'!$A$10:$T$500,11,FALSE))</f>
        <v/>
      </c>
      <c r="E135" s="123" t="str">
        <f>IF(ISERROR(VLOOKUP(A135,'[1]Z07 一般公共预算财政拨款收入支出决算表(财决07表)'!$A$10:$T$500,12,FALSE)),"",VLOOKUP(A135,'[1]Z07 一般公共预算财政拨款收入支出决算表(财决07表)'!$A$10:$T$500,12,FALSE))</f>
        <v/>
      </c>
      <c r="F135" s="123" t="str">
        <f>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t="shared" si="7"/>
        <v/>
      </c>
      <c r="M135" s="106"/>
    </row>
    <row r="136" s="4" customFormat="1" ht="20.15" customHeight="1" spans="1:13">
      <c r="A136" s="22" t="str">
        <f t="array" ref="A136">INDEX(G:G,SMALL(IF($K$12:$K$500=2,ROW($12:$500),4^8),ROW(G125)))&amp;""</f>
        <v/>
      </c>
      <c r="B136" s="116"/>
      <c r="C136" s="23" t="str">
        <f>IF(ISERROR(VLOOKUP(A136,'[1]Z07 一般公共预算财政拨款收入支出决算表(财决07表)'!$A$10:$T$500,4,FALSE)),"",VLOOKUP(A136,'[1]Z07 一般公共预算财政拨款收入支出决算表(财决07表)'!$A$10:$T$500,4,FALSE))</f>
        <v/>
      </c>
      <c r="D136" s="123" t="str">
        <f>IF(ISERROR(VLOOKUP(A136,'[1]Z07 一般公共预算财政拨款收入支出决算表(财决07表)'!$A$10:$T$500,11,FALSE)),"",VLOOKUP(A136,'[1]Z07 一般公共预算财政拨款收入支出决算表(财决07表)'!$A$10:$T$500,11,FALSE))</f>
        <v/>
      </c>
      <c r="E136" s="123" t="str">
        <f>IF(ISERROR(VLOOKUP(A136,'[1]Z07 一般公共预算财政拨款收入支出决算表(财决07表)'!$A$10:$T$500,12,FALSE)),"",VLOOKUP(A136,'[1]Z07 一般公共预算财政拨款收入支出决算表(财决07表)'!$A$10:$T$500,12,FALSE))</f>
        <v/>
      </c>
      <c r="F136" s="123" t="str">
        <f>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t="shared" si="7"/>
        <v/>
      </c>
      <c r="M136" s="106"/>
    </row>
    <row r="137" s="4" customFormat="1" ht="20.15" customHeight="1" spans="1:13">
      <c r="A137" s="22" t="str">
        <f t="array" ref="A137">INDEX(G:G,SMALL(IF($K$12:$K$500=2,ROW($12:$500),4^8),ROW(G126)))&amp;""</f>
        <v/>
      </c>
      <c r="B137" s="116"/>
      <c r="C137" s="23" t="str">
        <f>IF(ISERROR(VLOOKUP(A137,'[1]Z07 一般公共预算财政拨款收入支出决算表(财决07表)'!$A$10:$T$500,4,FALSE)),"",VLOOKUP(A137,'[1]Z07 一般公共预算财政拨款收入支出决算表(财决07表)'!$A$10:$T$500,4,FALSE))</f>
        <v/>
      </c>
      <c r="D137" s="123" t="str">
        <f>IF(ISERROR(VLOOKUP(A137,'[1]Z07 一般公共预算财政拨款收入支出决算表(财决07表)'!$A$10:$T$500,11,FALSE)),"",VLOOKUP(A137,'[1]Z07 一般公共预算财政拨款收入支出决算表(财决07表)'!$A$10:$T$500,11,FALSE))</f>
        <v/>
      </c>
      <c r="E137" s="123" t="str">
        <f>IF(ISERROR(VLOOKUP(A137,'[1]Z07 一般公共预算财政拨款收入支出决算表(财决07表)'!$A$10:$T$500,12,FALSE)),"",VLOOKUP(A137,'[1]Z07 一般公共预算财政拨款收入支出决算表(财决07表)'!$A$10:$T$500,12,FALSE))</f>
        <v/>
      </c>
      <c r="F137" s="123" t="str">
        <f>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t="shared" si="7"/>
        <v/>
      </c>
      <c r="M137" s="106"/>
    </row>
    <row r="138" s="4" customFormat="1" ht="20.15" customHeight="1" spans="1:13">
      <c r="A138" s="22" t="str">
        <f t="array" ref="A138">INDEX(G:G,SMALL(IF($K$12:$K$500=2,ROW($12:$500),4^8),ROW(G127)))&amp;""</f>
        <v/>
      </c>
      <c r="B138" s="116"/>
      <c r="C138" s="23" t="str">
        <f>IF(ISERROR(VLOOKUP(A138,'[1]Z07 一般公共预算财政拨款收入支出决算表(财决07表)'!$A$10:$T$500,4,FALSE)),"",VLOOKUP(A138,'[1]Z07 一般公共预算财政拨款收入支出决算表(财决07表)'!$A$10:$T$500,4,FALSE))</f>
        <v/>
      </c>
      <c r="D138" s="123" t="str">
        <f>IF(ISERROR(VLOOKUP(A138,'[1]Z07 一般公共预算财政拨款收入支出决算表(财决07表)'!$A$10:$T$500,11,FALSE)),"",VLOOKUP(A138,'[1]Z07 一般公共预算财政拨款收入支出决算表(财决07表)'!$A$10:$T$500,11,FALSE))</f>
        <v/>
      </c>
      <c r="E138" s="123" t="str">
        <f>IF(ISERROR(VLOOKUP(A138,'[1]Z07 一般公共预算财政拨款收入支出决算表(财决07表)'!$A$10:$T$500,12,FALSE)),"",VLOOKUP(A138,'[1]Z07 一般公共预算财政拨款收入支出决算表(财决07表)'!$A$10:$T$500,12,FALSE))</f>
        <v/>
      </c>
      <c r="F138" s="123" t="str">
        <f>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t="shared" si="7"/>
        <v/>
      </c>
      <c r="M138" s="106"/>
    </row>
    <row r="139" s="4" customFormat="1" ht="20.15" customHeight="1" spans="1:13">
      <c r="A139" s="22" t="str">
        <f t="array" ref="A139">INDEX(G:G,SMALL(IF($K$12:$K$500=2,ROW($12:$500),4^8),ROW(G128)))&amp;""</f>
        <v/>
      </c>
      <c r="B139" s="116"/>
      <c r="C139" s="23" t="str">
        <f>IF(ISERROR(VLOOKUP(A139,'[1]Z07 一般公共预算财政拨款收入支出决算表(财决07表)'!$A$10:$T$500,4,FALSE)),"",VLOOKUP(A139,'[1]Z07 一般公共预算财政拨款收入支出决算表(财决07表)'!$A$10:$T$500,4,FALSE))</f>
        <v/>
      </c>
      <c r="D139" s="123" t="str">
        <f>IF(ISERROR(VLOOKUP(A139,'[1]Z07 一般公共预算财政拨款收入支出决算表(财决07表)'!$A$10:$T$500,11,FALSE)),"",VLOOKUP(A139,'[1]Z07 一般公共预算财政拨款收入支出决算表(财决07表)'!$A$10:$T$500,11,FALSE))</f>
        <v/>
      </c>
      <c r="E139" s="123" t="str">
        <f>IF(ISERROR(VLOOKUP(A139,'[1]Z07 一般公共预算财政拨款收入支出决算表(财决07表)'!$A$10:$T$500,12,FALSE)),"",VLOOKUP(A139,'[1]Z07 一般公共预算财政拨款收入支出决算表(财决07表)'!$A$10:$T$500,12,FALSE))</f>
        <v/>
      </c>
      <c r="F139" s="123" t="str">
        <f>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t="shared" si="7"/>
        <v/>
      </c>
      <c r="M139" s="106"/>
    </row>
    <row r="140" s="4" customFormat="1" ht="20.15" customHeight="1" spans="1:13">
      <c r="A140" s="22" t="str">
        <f t="array" ref="A140">INDEX(G:G,SMALL(IF($K$12:$K$500=2,ROW($12:$500),4^8),ROW(G129)))&amp;""</f>
        <v/>
      </c>
      <c r="B140" s="116"/>
      <c r="C140" s="23" t="str">
        <f>IF(ISERROR(VLOOKUP(A140,'[1]Z07 一般公共预算财政拨款收入支出决算表(财决07表)'!$A$10:$T$500,4,FALSE)),"",VLOOKUP(A140,'[1]Z07 一般公共预算财政拨款收入支出决算表(财决07表)'!$A$10:$T$500,4,FALSE))</f>
        <v/>
      </c>
      <c r="D140" s="123" t="str">
        <f>IF(ISERROR(VLOOKUP(A140,'[1]Z07 一般公共预算财政拨款收入支出决算表(财决07表)'!$A$10:$T$500,11,FALSE)),"",VLOOKUP(A140,'[1]Z07 一般公共预算财政拨款收入支出决算表(财决07表)'!$A$10:$T$500,11,FALSE))</f>
        <v/>
      </c>
      <c r="E140" s="123" t="str">
        <f>IF(ISERROR(VLOOKUP(A140,'[1]Z07 一般公共预算财政拨款收入支出决算表(财决07表)'!$A$10:$T$500,12,FALSE)),"",VLOOKUP(A140,'[1]Z07 一般公共预算财政拨款收入支出决算表(财决07表)'!$A$10:$T$500,12,FALSE))</f>
        <v/>
      </c>
      <c r="F140" s="123" t="str">
        <f>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t="shared" si="7"/>
        <v/>
      </c>
      <c r="M140" s="106"/>
    </row>
    <row r="141" s="4" customFormat="1" ht="20.15" customHeight="1" spans="1:13">
      <c r="A141" s="22" t="str">
        <f t="array" ref="A141">INDEX(G:G,SMALL(IF($K$12:$K$500=2,ROW($12:$500),4^8),ROW(G130)))&amp;""</f>
        <v/>
      </c>
      <c r="B141" s="116"/>
      <c r="C141" s="23" t="str">
        <f>IF(ISERROR(VLOOKUP(A141,'[1]Z07 一般公共预算财政拨款收入支出决算表(财决07表)'!$A$10:$T$500,4,FALSE)),"",VLOOKUP(A141,'[1]Z07 一般公共预算财政拨款收入支出决算表(财决07表)'!$A$10:$T$500,4,FALSE))</f>
        <v/>
      </c>
      <c r="D141" s="123" t="str">
        <f>IF(ISERROR(VLOOKUP(A141,'[1]Z07 一般公共预算财政拨款收入支出决算表(财决07表)'!$A$10:$T$500,11,FALSE)),"",VLOOKUP(A141,'[1]Z07 一般公共预算财政拨款收入支出决算表(财决07表)'!$A$10:$T$500,11,FALSE))</f>
        <v/>
      </c>
      <c r="E141" s="123" t="str">
        <f>IF(ISERROR(VLOOKUP(A141,'[1]Z07 一般公共预算财政拨款收入支出决算表(财决07表)'!$A$10:$T$500,12,FALSE)),"",VLOOKUP(A141,'[1]Z07 一般公共预算财政拨款收入支出决算表(财决07表)'!$A$10:$T$500,12,FALSE))</f>
        <v/>
      </c>
      <c r="F141" s="123" t="str">
        <f>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t="shared" ref="L141:L204" si="11">IF(C141&lt;&gt;"",ROW(),"")</f>
        <v/>
      </c>
      <c r="M141" s="106"/>
    </row>
    <row r="142" s="4" customFormat="1" ht="20.15" customHeight="1" spans="1:13">
      <c r="A142" s="22" t="str">
        <f t="array" ref="A142">INDEX(G:G,SMALL(IF($K$12:$K$500=2,ROW($12:$500),4^8),ROW(G131)))&amp;""</f>
        <v/>
      </c>
      <c r="B142" s="116"/>
      <c r="C142" s="23" t="str">
        <f>IF(ISERROR(VLOOKUP(A142,'[1]Z07 一般公共预算财政拨款收入支出决算表(财决07表)'!$A$10:$T$500,4,FALSE)),"",VLOOKUP(A142,'[1]Z07 一般公共预算财政拨款收入支出决算表(财决07表)'!$A$10:$T$500,4,FALSE))</f>
        <v/>
      </c>
      <c r="D142" s="123" t="str">
        <f>IF(ISERROR(VLOOKUP(A142,'[1]Z07 一般公共预算财政拨款收入支出决算表(财决07表)'!$A$10:$T$500,11,FALSE)),"",VLOOKUP(A142,'[1]Z07 一般公共预算财政拨款收入支出决算表(财决07表)'!$A$10:$T$500,11,FALSE))</f>
        <v/>
      </c>
      <c r="E142" s="123" t="str">
        <f>IF(ISERROR(VLOOKUP(A142,'[1]Z07 一般公共预算财政拨款收入支出决算表(财决07表)'!$A$10:$T$500,12,FALSE)),"",VLOOKUP(A142,'[1]Z07 一般公共预算财政拨款收入支出决算表(财决07表)'!$A$10:$T$500,12,FALSE))</f>
        <v/>
      </c>
      <c r="F142" s="123" t="str">
        <f>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t="shared" si="11"/>
        <v/>
      </c>
      <c r="M142" s="106"/>
    </row>
    <row r="143" s="4" customFormat="1" ht="20.15" customHeight="1" spans="1:13">
      <c r="A143" s="22" t="str">
        <f t="array" ref="A143">INDEX(G:G,SMALL(IF($K$12:$K$500=2,ROW($12:$500),4^8),ROW(G132)))&amp;""</f>
        <v/>
      </c>
      <c r="B143" s="116"/>
      <c r="C143" s="23" t="str">
        <f>IF(ISERROR(VLOOKUP(A143,'[1]Z07 一般公共预算财政拨款收入支出决算表(财决07表)'!$A$10:$T$500,4,FALSE)),"",VLOOKUP(A143,'[1]Z07 一般公共预算财政拨款收入支出决算表(财决07表)'!$A$10:$T$500,4,FALSE))</f>
        <v/>
      </c>
      <c r="D143" s="123" t="str">
        <f>IF(ISERROR(VLOOKUP(A143,'[1]Z07 一般公共预算财政拨款收入支出决算表(财决07表)'!$A$10:$T$500,11,FALSE)),"",VLOOKUP(A143,'[1]Z07 一般公共预算财政拨款收入支出决算表(财决07表)'!$A$10:$T$500,11,FALSE))</f>
        <v/>
      </c>
      <c r="E143" s="123" t="str">
        <f>IF(ISERROR(VLOOKUP(A143,'[1]Z07 一般公共预算财政拨款收入支出决算表(财决07表)'!$A$10:$T$500,12,FALSE)),"",VLOOKUP(A143,'[1]Z07 一般公共预算财政拨款收入支出决算表(财决07表)'!$A$10:$T$500,12,FALSE))</f>
        <v/>
      </c>
      <c r="F143" s="123" t="str">
        <f>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t="shared" si="11"/>
        <v/>
      </c>
      <c r="M143" s="106"/>
    </row>
    <row r="144" s="4" customFormat="1" ht="20.15" customHeight="1" spans="1:13">
      <c r="A144" s="22" t="str">
        <f t="array" ref="A144">INDEX(G:G,SMALL(IF($K$12:$K$500=2,ROW($12:$500),4^8),ROW(G133)))&amp;""</f>
        <v/>
      </c>
      <c r="B144" s="116"/>
      <c r="C144" s="23" t="str">
        <f>IF(ISERROR(VLOOKUP(A144,'[1]Z07 一般公共预算财政拨款收入支出决算表(财决07表)'!$A$10:$T$500,4,FALSE)),"",VLOOKUP(A144,'[1]Z07 一般公共预算财政拨款收入支出决算表(财决07表)'!$A$10:$T$500,4,FALSE))</f>
        <v/>
      </c>
      <c r="D144" s="123" t="str">
        <f>IF(ISERROR(VLOOKUP(A144,'[1]Z07 一般公共预算财政拨款收入支出决算表(财决07表)'!$A$10:$T$500,11,FALSE)),"",VLOOKUP(A144,'[1]Z07 一般公共预算财政拨款收入支出决算表(财决07表)'!$A$10:$T$500,11,FALSE))</f>
        <v/>
      </c>
      <c r="E144" s="123" t="str">
        <f>IF(ISERROR(VLOOKUP(A144,'[1]Z07 一般公共预算财政拨款收入支出决算表(财决07表)'!$A$10:$T$500,12,FALSE)),"",VLOOKUP(A144,'[1]Z07 一般公共预算财政拨款收入支出决算表(财决07表)'!$A$10:$T$500,12,FALSE))</f>
        <v/>
      </c>
      <c r="F144" s="123" t="str">
        <f>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t="shared" si="11"/>
        <v/>
      </c>
      <c r="M144" s="106"/>
    </row>
    <row r="145" s="4" customFormat="1" ht="20.15" customHeight="1" spans="1:13">
      <c r="A145" s="22" t="str">
        <f t="array" ref="A145">INDEX(G:G,SMALL(IF($K$12:$K$500=2,ROW($12:$500),4^8),ROW(G134)))&amp;""</f>
        <v/>
      </c>
      <c r="B145" s="116"/>
      <c r="C145" s="23" t="str">
        <f>IF(ISERROR(VLOOKUP(A145,'[1]Z07 一般公共预算财政拨款收入支出决算表(财决07表)'!$A$10:$T$500,4,FALSE)),"",VLOOKUP(A145,'[1]Z07 一般公共预算财政拨款收入支出决算表(财决07表)'!$A$10:$T$500,4,FALSE))</f>
        <v/>
      </c>
      <c r="D145" s="123" t="str">
        <f>IF(ISERROR(VLOOKUP(A145,'[1]Z07 一般公共预算财政拨款收入支出决算表(财决07表)'!$A$10:$T$500,11,FALSE)),"",VLOOKUP(A145,'[1]Z07 一般公共预算财政拨款收入支出决算表(财决07表)'!$A$10:$T$500,11,FALSE))</f>
        <v/>
      </c>
      <c r="E145" s="123" t="str">
        <f>IF(ISERROR(VLOOKUP(A145,'[1]Z07 一般公共预算财政拨款收入支出决算表(财决07表)'!$A$10:$T$500,12,FALSE)),"",VLOOKUP(A145,'[1]Z07 一般公共预算财政拨款收入支出决算表(财决07表)'!$A$10:$T$500,12,FALSE))</f>
        <v/>
      </c>
      <c r="F145" s="123" t="str">
        <f>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t="shared" si="11"/>
        <v/>
      </c>
      <c r="M145" s="106"/>
    </row>
    <row r="146" s="4" customFormat="1" ht="20.15" customHeight="1" spans="1:13">
      <c r="A146" s="22" t="str">
        <f t="array" ref="A146">INDEX(G:G,SMALL(IF($K$12:$K$500=2,ROW($12:$500),4^8),ROW(G135)))&amp;""</f>
        <v/>
      </c>
      <c r="B146" s="116"/>
      <c r="C146" s="23" t="str">
        <f>IF(ISERROR(VLOOKUP(A146,'[1]Z07 一般公共预算财政拨款收入支出决算表(财决07表)'!$A$10:$T$500,4,FALSE)),"",VLOOKUP(A146,'[1]Z07 一般公共预算财政拨款收入支出决算表(财决07表)'!$A$10:$T$500,4,FALSE))</f>
        <v/>
      </c>
      <c r="D146" s="123" t="str">
        <f>IF(ISERROR(VLOOKUP(A146,'[1]Z07 一般公共预算财政拨款收入支出决算表(财决07表)'!$A$10:$T$500,11,FALSE)),"",VLOOKUP(A146,'[1]Z07 一般公共预算财政拨款收入支出决算表(财决07表)'!$A$10:$T$500,11,FALSE))</f>
        <v/>
      </c>
      <c r="E146" s="123" t="str">
        <f>IF(ISERROR(VLOOKUP(A146,'[1]Z07 一般公共预算财政拨款收入支出决算表(财决07表)'!$A$10:$T$500,12,FALSE)),"",VLOOKUP(A146,'[1]Z07 一般公共预算财政拨款收入支出决算表(财决07表)'!$A$10:$T$500,12,FALSE))</f>
        <v/>
      </c>
      <c r="F146" s="123" t="str">
        <f>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t="shared" si="11"/>
        <v/>
      </c>
      <c r="M146" s="106"/>
    </row>
    <row r="147" s="4" customFormat="1" ht="20.15" customHeight="1" spans="1:13">
      <c r="A147" s="22" t="str">
        <f t="array" ref="A147">INDEX(G:G,SMALL(IF($K$12:$K$500=2,ROW($12:$500),4^8),ROW(G136)))&amp;""</f>
        <v/>
      </c>
      <c r="B147" s="116"/>
      <c r="C147" s="23" t="str">
        <f>IF(ISERROR(VLOOKUP(A147,'[1]Z07 一般公共预算财政拨款收入支出决算表(财决07表)'!$A$10:$T$500,4,FALSE)),"",VLOOKUP(A147,'[1]Z07 一般公共预算财政拨款收入支出决算表(财决07表)'!$A$10:$T$500,4,FALSE))</f>
        <v/>
      </c>
      <c r="D147" s="123" t="str">
        <f>IF(ISERROR(VLOOKUP(A147,'[1]Z07 一般公共预算财政拨款收入支出决算表(财决07表)'!$A$10:$T$500,11,FALSE)),"",VLOOKUP(A147,'[1]Z07 一般公共预算财政拨款收入支出决算表(财决07表)'!$A$10:$T$500,11,FALSE))</f>
        <v/>
      </c>
      <c r="E147" s="123" t="str">
        <f>IF(ISERROR(VLOOKUP(A147,'[1]Z07 一般公共预算财政拨款收入支出决算表(财决07表)'!$A$10:$T$500,12,FALSE)),"",VLOOKUP(A147,'[1]Z07 一般公共预算财政拨款收入支出决算表(财决07表)'!$A$10:$T$500,12,FALSE))</f>
        <v/>
      </c>
      <c r="F147" s="123" t="str">
        <f>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t="shared" si="11"/>
        <v/>
      </c>
      <c r="M147" s="106"/>
    </row>
    <row r="148" s="4" customFormat="1" ht="20.15" customHeight="1" spans="1:13">
      <c r="A148" s="22" t="str">
        <f t="array" ref="A148">INDEX(G:G,SMALL(IF($K$12:$K$500=2,ROW($12:$500),4^8),ROW(G137)))&amp;""</f>
        <v/>
      </c>
      <c r="B148" s="116"/>
      <c r="C148" s="23" t="str">
        <f>IF(ISERROR(VLOOKUP(A148,'[1]Z07 一般公共预算财政拨款收入支出决算表(财决07表)'!$A$10:$T$500,4,FALSE)),"",VLOOKUP(A148,'[1]Z07 一般公共预算财政拨款收入支出决算表(财决07表)'!$A$10:$T$500,4,FALSE))</f>
        <v/>
      </c>
      <c r="D148" s="123" t="str">
        <f>IF(ISERROR(VLOOKUP(A148,'[1]Z07 一般公共预算财政拨款收入支出决算表(财决07表)'!$A$10:$T$500,11,FALSE)),"",VLOOKUP(A148,'[1]Z07 一般公共预算财政拨款收入支出决算表(财决07表)'!$A$10:$T$500,11,FALSE))</f>
        <v/>
      </c>
      <c r="E148" s="123" t="str">
        <f>IF(ISERROR(VLOOKUP(A148,'[1]Z07 一般公共预算财政拨款收入支出决算表(财决07表)'!$A$10:$T$500,12,FALSE)),"",VLOOKUP(A148,'[1]Z07 一般公共预算财政拨款收入支出决算表(财决07表)'!$A$10:$T$500,12,FALSE))</f>
        <v/>
      </c>
      <c r="F148" s="123" t="str">
        <f>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t="shared" si="11"/>
        <v/>
      </c>
      <c r="M148" s="106"/>
    </row>
    <row r="149" s="4" customFormat="1" ht="20.15" customHeight="1" spans="1:13">
      <c r="A149" s="22" t="str">
        <f t="array" ref="A149">INDEX(G:G,SMALL(IF($K$12:$K$500=2,ROW($12:$500),4^8),ROW(G138)))&amp;""</f>
        <v/>
      </c>
      <c r="B149" s="116"/>
      <c r="C149" s="23" t="str">
        <f>IF(ISERROR(VLOOKUP(A149,'[1]Z07 一般公共预算财政拨款收入支出决算表(财决07表)'!$A$10:$T$500,4,FALSE)),"",VLOOKUP(A149,'[1]Z07 一般公共预算财政拨款收入支出决算表(财决07表)'!$A$10:$T$500,4,FALSE))</f>
        <v/>
      </c>
      <c r="D149" s="123" t="str">
        <f>IF(ISERROR(VLOOKUP(A149,'[1]Z07 一般公共预算财政拨款收入支出决算表(财决07表)'!$A$10:$T$500,11,FALSE)),"",VLOOKUP(A149,'[1]Z07 一般公共预算财政拨款收入支出决算表(财决07表)'!$A$10:$T$500,11,FALSE))</f>
        <v/>
      </c>
      <c r="E149" s="123" t="str">
        <f>IF(ISERROR(VLOOKUP(A149,'[1]Z07 一般公共预算财政拨款收入支出决算表(财决07表)'!$A$10:$T$500,12,FALSE)),"",VLOOKUP(A149,'[1]Z07 一般公共预算财政拨款收入支出决算表(财决07表)'!$A$10:$T$500,12,FALSE))</f>
        <v/>
      </c>
      <c r="F149" s="123" t="str">
        <f>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t="shared" si="11"/>
        <v/>
      </c>
      <c r="M149" s="106"/>
    </row>
    <row r="150" s="4" customFormat="1" ht="20.15" customHeight="1" spans="1:13">
      <c r="A150" s="22" t="str">
        <f t="array" ref="A150">INDEX(G:G,SMALL(IF($K$12:$K$500=2,ROW($12:$500),4^8),ROW(G139)))&amp;""</f>
        <v/>
      </c>
      <c r="B150" s="116"/>
      <c r="C150" s="23" t="str">
        <f>IF(ISERROR(VLOOKUP(A150,'[1]Z07 一般公共预算财政拨款收入支出决算表(财决07表)'!$A$10:$T$500,4,FALSE)),"",VLOOKUP(A150,'[1]Z07 一般公共预算财政拨款收入支出决算表(财决07表)'!$A$10:$T$500,4,FALSE))</f>
        <v/>
      </c>
      <c r="D150" s="123" t="str">
        <f>IF(ISERROR(VLOOKUP(A150,'[1]Z07 一般公共预算财政拨款收入支出决算表(财决07表)'!$A$10:$T$500,11,FALSE)),"",VLOOKUP(A150,'[1]Z07 一般公共预算财政拨款收入支出决算表(财决07表)'!$A$10:$T$500,11,FALSE))</f>
        <v/>
      </c>
      <c r="E150" s="123" t="str">
        <f>IF(ISERROR(VLOOKUP(A150,'[1]Z07 一般公共预算财政拨款收入支出决算表(财决07表)'!$A$10:$T$500,12,FALSE)),"",VLOOKUP(A150,'[1]Z07 一般公共预算财政拨款收入支出决算表(财决07表)'!$A$10:$T$500,12,FALSE))</f>
        <v/>
      </c>
      <c r="F150" s="123" t="str">
        <f>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t="shared" si="11"/>
        <v/>
      </c>
      <c r="M150" s="106"/>
    </row>
    <row r="151" ht="20.15" customHeight="1" spans="1:24">
      <c r="A151" s="22" t="str">
        <f t="array" ref="A151">INDEX(G:G,SMALL(IF($K$12:$K$500=2,ROW($12:$500),4^8),ROW(G140)))&amp;""</f>
        <v/>
      </c>
      <c r="B151" s="116"/>
      <c r="C151" s="23" t="str">
        <f>IF(ISERROR(VLOOKUP(A151,'[1]Z07 一般公共预算财政拨款收入支出决算表(财决07表)'!$A$10:$T$500,4,FALSE)),"",VLOOKUP(A151,'[1]Z07 一般公共预算财政拨款收入支出决算表(财决07表)'!$A$10:$T$500,4,FALSE))</f>
        <v/>
      </c>
      <c r="D151" s="123" t="str">
        <f>IF(ISERROR(VLOOKUP(A151,'[1]Z07 一般公共预算财政拨款收入支出决算表(财决07表)'!$A$10:$T$500,11,FALSE)),"",VLOOKUP(A151,'[1]Z07 一般公共预算财政拨款收入支出决算表(财决07表)'!$A$10:$T$500,11,FALSE))</f>
        <v/>
      </c>
      <c r="E151" s="123" t="str">
        <f>IF(ISERROR(VLOOKUP(A151,'[1]Z07 一般公共预算财政拨款收入支出决算表(财决07表)'!$A$10:$T$500,12,FALSE)),"",VLOOKUP(A151,'[1]Z07 一般公共预算财政拨款收入支出决算表(财决07表)'!$A$10:$T$500,12,FALSE))</f>
        <v/>
      </c>
      <c r="F151" s="123" t="str">
        <f>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t="shared" si="11"/>
        <v/>
      </c>
      <c r="O151" s="4"/>
      <c r="P151" s="4"/>
      <c r="Q151" s="4"/>
      <c r="R151" s="4"/>
      <c r="S151" s="4"/>
      <c r="T151" s="4"/>
      <c r="U151" s="4"/>
      <c r="V151" s="4"/>
      <c r="W151" s="4"/>
      <c r="X151" s="4"/>
    </row>
    <row r="152" ht="20.15" customHeight="1" spans="1:24">
      <c r="A152" s="22" t="str">
        <f t="array" ref="A152">INDEX(G:G,SMALL(IF($K$12:$K$500=2,ROW($12:$500),4^8),ROW(G141)))&amp;""</f>
        <v/>
      </c>
      <c r="B152" s="116"/>
      <c r="C152" s="23" t="str">
        <f>IF(ISERROR(VLOOKUP(A152,'[1]Z07 一般公共预算财政拨款收入支出决算表(财决07表)'!$A$10:$T$500,4,FALSE)),"",VLOOKUP(A152,'[1]Z07 一般公共预算财政拨款收入支出决算表(财决07表)'!$A$10:$T$500,4,FALSE))</f>
        <v/>
      </c>
      <c r="D152" s="123" t="str">
        <f>IF(ISERROR(VLOOKUP(A152,'[1]Z07 一般公共预算财政拨款收入支出决算表(财决07表)'!$A$10:$T$500,11,FALSE)),"",VLOOKUP(A152,'[1]Z07 一般公共预算财政拨款收入支出决算表(财决07表)'!$A$10:$T$500,11,FALSE))</f>
        <v/>
      </c>
      <c r="E152" s="123" t="str">
        <f>IF(ISERROR(VLOOKUP(A152,'[1]Z07 一般公共预算财政拨款收入支出决算表(财决07表)'!$A$10:$T$500,12,FALSE)),"",VLOOKUP(A152,'[1]Z07 一般公共预算财政拨款收入支出决算表(财决07表)'!$A$10:$T$500,12,FALSE))</f>
        <v/>
      </c>
      <c r="F152" s="123" t="str">
        <f>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t="shared" si="11"/>
        <v/>
      </c>
      <c r="O152" s="4"/>
      <c r="P152" s="4"/>
      <c r="Q152" s="4"/>
      <c r="R152" s="4"/>
      <c r="S152" s="4"/>
      <c r="T152" s="4"/>
      <c r="U152" s="4"/>
      <c r="V152" s="4"/>
      <c r="W152" s="4"/>
      <c r="X152" s="4"/>
    </row>
    <row r="153" ht="20.15" customHeight="1" spans="1:24">
      <c r="A153" s="22" t="str">
        <f t="array" ref="A153">INDEX(G:G,SMALL(IF($K$12:$K$500=2,ROW($12:$500),4^8),ROW(G142)))&amp;""</f>
        <v/>
      </c>
      <c r="B153" s="116"/>
      <c r="C153" s="23" t="str">
        <f>IF(ISERROR(VLOOKUP(A153,'[1]Z07 一般公共预算财政拨款收入支出决算表(财决07表)'!$A$10:$T$500,4,FALSE)),"",VLOOKUP(A153,'[1]Z07 一般公共预算财政拨款收入支出决算表(财决07表)'!$A$10:$T$500,4,FALSE))</f>
        <v/>
      </c>
      <c r="D153" s="123" t="str">
        <f>IF(ISERROR(VLOOKUP(A153,'[1]Z07 一般公共预算财政拨款收入支出决算表(财决07表)'!$A$10:$T$500,11,FALSE)),"",VLOOKUP(A153,'[1]Z07 一般公共预算财政拨款收入支出决算表(财决07表)'!$A$10:$T$500,11,FALSE))</f>
        <v/>
      </c>
      <c r="E153" s="123" t="str">
        <f>IF(ISERROR(VLOOKUP(A153,'[1]Z07 一般公共预算财政拨款收入支出决算表(财决07表)'!$A$10:$T$500,12,FALSE)),"",VLOOKUP(A153,'[1]Z07 一般公共预算财政拨款收入支出决算表(财决07表)'!$A$10:$T$500,12,FALSE))</f>
        <v/>
      </c>
      <c r="F153" s="123" t="str">
        <f>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t="shared" si="11"/>
        <v/>
      </c>
      <c r="O153" s="4"/>
      <c r="P153" s="4"/>
      <c r="Q153" s="4"/>
      <c r="R153" s="4"/>
      <c r="S153" s="4"/>
      <c r="T153" s="4"/>
      <c r="U153" s="4"/>
      <c r="V153" s="4"/>
      <c r="W153" s="4"/>
      <c r="X153" s="4"/>
    </row>
    <row r="154" ht="20.15" customHeight="1" spans="1:24">
      <c r="A154" s="22" t="str">
        <f t="array" ref="A154">INDEX(G:G,SMALL(IF($K$12:$K$500=2,ROW($12:$500),4^8),ROW(G143)))&amp;""</f>
        <v/>
      </c>
      <c r="B154" s="116"/>
      <c r="C154" s="23" t="str">
        <f>IF(ISERROR(VLOOKUP(A154,'[1]Z07 一般公共预算财政拨款收入支出决算表(财决07表)'!$A$10:$T$500,4,FALSE)),"",VLOOKUP(A154,'[1]Z07 一般公共预算财政拨款收入支出决算表(财决07表)'!$A$10:$T$500,4,FALSE))</f>
        <v/>
      </c>
      <c r="D154" s="123" t="str">
        <f>IF(ISERROR(VLOOKUP(A154,'[1]Z07 一般公共预算财政拨款收入支出决算表(财决07表)'!$A$10:$T$500,11,FALSE)),"",VLOOKUP(A154,'[1]Z07 一般公共预算财政拨款收入支出决算表(财决07表)'!$A$10:$T$500,11,FALSE))</f>
        <v/>
      </c>
      <c r="E154" s="123" t="str">
        <f>IF(ISERROR(VLOOKUP(A154,'[1]Z07 一般公共预算财政拨款收入支出决算表(财决07表)'!$A$10:$T$500,12,FALSE)),"",VLOOKUP(A154,'[1]Z07 一般公共预算财政拨款收入支出决算表(财决07表)'!$A$10:$T$500,12,FALSE))</f>
        <v/>
      </c>
      <c r="F154" s="123" t="str">
        <f>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t="shared" si="11"/>
        <v/>
      </c>
      <c r="O154" s="4"/>
      <c r="P154" s="4"/>
      <c r="Q154" s="4"/>
      <c r="R154" s="4"/>
      <c r="S154" s="4"/>
      <c r="T154" s="4"/>
      <c r="U154" s="4"/>
      <c r="V154" s="4"/>
      <c r="W154" s="4"/>
      <c r="X154" s="4"/>
    </row>
    <row r="155" ht="20.15" customHeight="1" spans="1:24">
      <c r="A155" s="22" t="str">
        <f t="array" ref="A155">INDEX(G:G,SMALL(IF($K$12:$K$500=2,ROW($12:$500),4^8),ROW(G144)))&amp;""</f>
        <v/>
      </c>
      <c r="B155" s="116"/>
      <c r="C155" s="23" t="str">
        <f>IF(ISERROR(VLOOKUP(A155,'[1]Z07 一般公共预算财政拨款收入支出决算表(财决07表)'!$A$10:$T$500,4,FALSE)),"",VLOOKUP(A155,'[1]Z07 一般公共预算财政拨款收入支出决算表(财决07表)'!$A$10:$T$500,4,FALSE))</f>
        <v/>
      </c>
      <c r="D155" s="123" t="str">
        <f>IF(ISERROR(VLOOKUP(A155,'[1]Z07 一般公共预算财政拨款收入支出决算表(财决07表)'!$A$10:$T$500,11,FALSE)),"",VLOOKUP(A155,'[1]Z07 一般公共预算财政拨款收入支出决算表(财决07表)'!$A$10:$T$500,11,FALSE))</f>
        <v/>
      </c>
      <c r="E155" s="123" t="str">
        <f>IF(ISERROR(VLOOKUP(A155,'[1]Z07 一般公共预算财政拨款收入支出决算表(财决07表)'!$A$10:$T$500,12,FALSE)),"",VLOOKUP(A155,'[1]Z07 一般公共预算财政拨款收入支出决算表(财决07表)'!$A$10:$T$500,12,FALSE))</f>
        <v/>
      </c>
      <c r="F155" s="123" t="str">
        <f>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t="shared" si="11"/>
        <v/>
      </c>
      <c r="O155" s="4"/>
      <c r="P155" s="4"/>
      <c r="Q155" s="4"/>
      <c r="R155" s="4"/>
      <c r="S155" s="4"/>
      <c r="T155" s="4"/>
      <c r="U155" s="4"/>
      <c r="V155" s="4"/>
      <c r="W155" s="4"/>
      <c r="X155" s="4"/>
    </row>
    <row r="156" ht="20.15" customHeight="1" spans="1:24">
      <c r="A156" s="22" t="str">
        <f t="array" ref="A156">INDEX(G:G,SMALL(IF($K$12:$K$500=2,ROW($12:$500),4^8),ROW(G145)))&amp;""</f>
        <v/>
      </c>
      <c r="B156" s="116"/>
      <c r="C156" s="23" t="str">
        <f>IF(ISERROR(VLOOKUP(A156,'[1]Z07 一般公共预算财政拨款收入支出决算表(财决07表)'!$A$10:$T$500,4,FALSE)),"",VLOOKUP(A156,'[1]Z07 一般公共预算财政拨款收入支出决算表(财决07表)'!$A$10:$T$500,4,FALSE))</f>
        <v/>
      </c>
      <c r="D156" s="123" t="str">
        <f>IF(ISERROR(VLOOKUP(A156,'[1]Z07 一般公共预算财政拨款收入支出决算表(财决07表)'!$A$10:$T$500,11,FALSE)),"",VLOOKUP(A156,'[1]Z07 一般公共预算财政拨款收入支出决算表(财决07表)'!$A$10:$T$500,11,FALSE))</f>
        <v/>
      </c>
      <c r="E156" s="123" t="str">
        <f>IF(ISERROR(VLOOKUP(A156,'[1]Z07 一般公共预算财政拨款收入支出决算表(财决07表)'!$A$10:$T$500,12,FALSE)),"",VLOOKUP(A156,'[1]Z07 一般公共预算财政拨款收入支出决算表(财决07表)'!$A$10:$T$500,12,FALSE))</f>
        <v/>
      </c>
      <c r="F156" s="123" t="str">
        <f>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t="shared" si="11"/>
        <v/>
      </c>
      <c r="O156" s="4"/>
      <c r="P156" s="4"/>
      <c r="Q156" s="4"/>
      <c r="R156" s="4"/>
      <c r="S156" s="4"/>
      <c r="T156" s="4"/>
      <c r="U156" s="4"/>
      <c r="V156" s="4"/>
      <c r="W156" s="4"/>
      <c r="X156" s="4"/>
    </row>
    <row r="157" ht="20.15" customHeight="1" spans="1:24">
      <c r="A157" s="22" t="str">
        <f t="array" ref="A157">INDEX(G:G,SMALL(IF($K$12:$K$500=2,ROW($12:$500),4^8),ROW(G146)))&amp;""</f>
        <v/>
      </c>
      <c r="B157" s="116"/>
      <c r="C157" s="23" t="str">
        <f>IF(ISERROR(VLOOKUP(A157,'[1]Z07 一般公共预算财政拨款收入支出决算表(财决07表)'!$A$10:$T$500,4,FALSE)),"",VLOOKUP(A157,'[1]Z07 一般公共预算财政拨款收入支出决算表(财决07表)'!$A$10:$T$500,4,FALSE))</f>
        <v/>
      </c>
      <c r="D157" s="123" t="str">
        <f>IF(ISERROR(VLOOKUP(A157,'[1]Z07 一般公共预算财政拨款收入支出决算表(财决07表)'!$A$10:$T$500,11,FALSE)),"",VLOOKUP(A157,'[1]Z07 一般公共预算财政拨款收入支出决算表(财决07表)'!$A$10:$T$500,11,FALSE))</f>
        <v/>
      </c>
      <c r="E157" s="123" t="str">
        <f>IF(ISERROR(VLOOKUP(A157,'[1]Z07 一般公共预算财政拨款收入支出决算表(财决07表)'!$A$10:$T$500,12,FALSE)),"",VLOOKUP(A157,'[1]Z07 一般公共预算财政拨款收入支出决算表(财决07表)'!$A$10:$T$500,12,FALSE))</f>
        <v/>
      </c>
      <c r="F157" s="123" t="str">
        <f>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t="shared" si="11"/>
        <v/>
      </c>
      <c r="O157" s="4"/>
      <c r="P157" s="4"/>
      <c r="Q157" s="4"/>
      <c r="R157" s="4"/>
      <c r="S157" s="4"/>
      <c r="T157" s="4"/>
      <c r="U157" s="4"/>
      <c r="V157" s="4"/>
      <c r="W157" s="4"/>
      <c r="X157" s="4"/>
    </row>
    <row r="158" ht="20.15" customHeight="1" spans="1:24">
      <c r="A158" s="22" t="str">
        <f t="array" ref="A158">INDEX(G:G,SMALL(IF($K$12:$K$500=2,ROW($12:$500),4^8),ROW(G147)))&amp;""</f>
        <v/>
      </c>
      <c r="B158" s="116"/>
      <c r="C158" s="23" t="str">
        <f>IF(ISERROR(VLOOKUP(A158,'[1]Z07 一般公共预算财政拨款收入支出决算表(财决07表)'!$A$10:$T$500,4,FALSE)),"",VLOOKUP(A158,'[1]Z07 一般公共预算财政拨款收入支出决算表(财决07表)'!$A$10:$T$500,4,FALSE))</f>
        <v/>
      </c>
      <c r="D158" s="123" t="str">
        <f>IF(ISERROR(VLOOKUP(A158,'[1]Z07 一般公共预算财政拨款收入支出决算表(财决07表)'!$A$10:$T$500,11,FALSE)),"",VLOOKUP(A158,'[1]Z07 一般公共预算财政拨款收入支出决算表(财决07表)'!$A$10:$T$500,11,FALSE))</f>
        <v/>
      </c>
      <c r="E158" s="123" t="str">
        <f>IF(ISERROR(VLOOKUP(A158,'[1]Z07 一般公共预算财政拨款收入支出决算表(财决07表)'!$A$10:$T$500,12,FALSE)),"",VLOOKUP(A158,'[1]Z07 一般公共预算财政拨款收入支出决算表(财决07表)'!$A$10:$T$500,12,FALSE))</f>
        <v/>
      </c>
      <c r="F158" s="123" t="str">
        <f>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t="shared" si="11"/>
        <v/>
      </c>
      <c r="O158" s="4"/>
      <c r="P158" s="4"/>
      <c r="Q158" s="4"/>
      <c r="R158" s="4"/>
      <c r="S158" s="4"/>
      <c r="T158" s="4"/>
      <c r="U158" s="4"/>
      <c r="V158" s="4"/>
      <c r="W158" s="4"/>
      <c r="X158" s="4"/>
    </row>
    <row r="159" ht="20.15" customHeight="1" spans="1:24">
      <c r="A159" s="22" t="str">
        <f t="array" ref="A159">INDEX(G:G,SMALL(IF($K$12:$K$500=2,ROW($12:$500),4^8),ROW(G148)))&amp;""</f>
        <v/>
      </c>
      <c r="B159" s="116"/>
      <c r="C159" s="23" t="str">
        <f>IF(ISERROR(VLOOKUP(A159,'[1]Z07 一般公共预算财政拨款收入支出决算表(财决07表)'!$A$10:$T$500,4,FALSE)),"",VLOOKUP(A159,'[1]Z07 一般公共预算财政拨款收入支出决算表(财决07表)'!$A$10:$T$500,4,FALSE))</f>
        <v/>
      </c>
      <c r="D159" s="123" t="str">
        <f>IF(ISERROR(VLOOKUP(A159,'[1]Z07 一般公共预算财政拨款收入支出决算表(财决07表)'!$A$10:$T$500,11,FALSE)),"",VLOOKUP(A159,'[1]Z07 一般公共预算财政拨款收入支出决算表(财决07表)'!$A$10:$T$500,11,FALSE))</f>
        <v/>
      </c>
      <c r="E159" s="123" t="str">
        <f>IF(ISERROR(VLOOKUP(A159,'[1]Z07 一般公共预算财政拨款收入支出决算表(财决07表)'!$A$10:$T$500,12,FALSE)),"",VLOOKUP(A159,'[1]Z07 一般公共预算财政拨款收入支出决算表(财决07表)'!$A$10:$T$500,12,FALSE))</f>
        <v/>
      </c>
      <c r="F159" s="123" t="str">
        <f>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t="shared" si="11"/>
        <v/>
      </c>
      <c r="O159" s="4"/>
      <c r="P159" s="4"/>
      <c r="Q159" s="4"/>
      <c r="R159" s="4"/>
      <c r="S159" s="4"/>
      <c r="T159" s="4"/>
      <c r="U159" s="4"/>
      <c r="V159" s="4"/>
      <c r="W159" s="4"/>
      <c r="X159" s="4"/>
    </row>
    <row r="160" ht="20.15" customHeight="1" spans="1:24">
      <c r="A160" s="22" t="str">
        <f t="array" ref="A160">INDEX(G:G,SMALL(IF($K$12:$K$500=2,ROW($12:$500),4^8),ROW(G149)))&amp;""</f>
        <v/>
      </c>
      <c r="B160" s="116"/>
      <c r="C160" s="23" t="str">
        <f>IF(ISERROR(VLOOKUP(A160,'[1]Z07 一般公共预算财政拨款收入支出决算表(财决07表)'!$A$10:$T$500,4,FALSE)),"",VLOOKUP(A160,'[1]Z07 一般公共预算财政拨款收入支出决算表(财决07表)'!$A$10:$T$500,4,FALSE))</f>
        <v/>
      </c>
      <c r="D160" s="123" t="str">
        <f>IF(ISERROR(VLOOKUP(A160,'[1]Z07 一般公共预算财政拨款收入支出决算表(财决07表)'!$A$10:$T$500,11,FALSE)),"",VLOOKUP(A160,'[1]Z07 一般公共预算财政拨款收入支出决算表(财决07表)'!$A$10:$T$500,11,FALSE))</f>
        <v/>
      </c>
      <c r="E160" s="123" t="str">
        <f>IF(ISERROR(VLOOKUP(A160,'[1]Z07 一般公共预算财政拨款收入支出决算表(财决07表)'!$A$10:$T$500,12,FALSE)),"",VLOOKUP(A160,'[1]Z07 一般公共预算财政拨款收入支出决算表(财决07表)'!$A$10:$T$500,12,FALSE))</f>
        <v/>
      </c>
      <c r="F160" s="123" t="str">
        <f>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t="shared" si="11"/>
        <v/>
      </c>
      <c r="O160" s="4"/>
      <c r="P160" s="4"/>
      <c r="Q160" s="4"/>
      <c r="R160" s="4"/>
      <c r="S160" s="4"/>
      <c r="T160" s="4"/>
      <c r="U160" s="4"/>
      <c r="V160" s="4"/>
      <c r="W160" s="4"/>
      <c r="X160" s="4"/>
    </row>
    <row r="161" ht="20.15" customHeight="1" spans="1:24">
      <c r="A161" s="22" t="str">
        <f t="array" ref="A161">INDEX(G:G,SMALL(IF($K$12:$K$500=2,ROW($12:$500),4^8),ROW(G150)))&amp;""</f>
        <v/>
      </c>
      <c r="B161" s="116"/>
      <c r="C161" s="23" t="str">
        <f>IF(ISERROR(VLOOKUP(A161,'[1]Z07 一般公共预算财政拨款收入支出决算表(财决07表)'!$A$10:$T$500,4,FALSE)),"",VLOOKUP(A161,'[1]Z07 一般公共预算财政拨款收入支出决算表(财决07表)'!$A$10:$T$500,4,FALSE))</f>
        <v/>
      </c>
      <c r="D161" s="123" t="str">
        <f>IF(ISERROR(VLOOKUP(A161,'[1]Z07 一般公共预算财政拨款收入支出决算表(财决07表)'!$A$10:$T$500,11,FALSE)),"",VLOOKUP(A161,'[1]Z07 一般公共预算财政拨款收入支出决算表(财决07表)'!$A$10:$T$500,11,FALSE))</f>
        <v/>
      </c>
      <c r="E161" s="123" t="str">
        <f>IF(ISERROR(VLOOKUP(A161,'[1]Z07 一般公共预算财政拨款收入支出决算表(财决07表)'!$A$10:$T$500,12,FALSE)),"",VLOOKUP(A161,'[1]Z07 一般公共预算财政拨款收入支出决算表(财决07表)'!$A$10:$T$500,12,FALSE))</f>
        <v/>
      </c>
      <c r="F161" s="123" t="str">
        <f>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t="shared" si="11"/>
        <v/>
      </c>
      <c r="O161" s="4"/>
      <c r="P161" s="4"/>
      <c r="Q161" s="4"/>
      <c r="R161" s="4"/>
      <c r="S161" s="4"/>
      <c r="T161" s="4"/>
      <c r="U161" s="4"/>
      <c r="V161" s="4"/>
      <c r="W161" s="4"/>
      <c r="X161" s="4"/>
    </row>
    <row r="162" ht="20.15" customHeight="1" spans="1:24">
      <c r="A162" s="22" t="str">
        <f t="array" ref="A162">INDEX(G:G,SMALL(IF($K$12:$K$500=2,ROW($12:$500),4^8),ROW(G151)))&amp;""</f>
        <v/>
      </c>
      <c r="B162" s="116"/>
      <c r="C162" s="23" t="str">
        <f>IF(ISERROR(VLOOKUP(A162,'[1]Z07 一般公共预算财政拨款收入支出决算表(财决07表)'!$A$10:$T$500,4,FALSE)),"",VLOOKUP(A162,'[1]Z07 一般公共预算财政拨款收入支出决算表(财决07表)'!$A$10:$T$500,4,FALSE))</f>
        <v/>
      </c>
      <c r="D162" s="123" t="str">
        <f>IF(ISERROR(VLOOKUP(A162,'[1]Z07 一般公共预算财政拨款收入支出决算表(财决07表)'!$A$10:$T$500,11,FALSE)),"",VLOOKUP(A162,'[1]Z07 一般公共预算财政拨款收入支出决算表(财决07表)'!$A$10:$T$500,11,FALSE))</f>
        <v/>
      </c>
      <c r="E162" s="123" t="str">
        <f>IF(ISERROR(VLOOKUP(A162,'[1]Z07 一般公共预算财政拨款收入支出决算表(财决07表)'!$A$10:$T$500,12,FALSE)),"",VLOOKUP(A162,'[1]Z07 一般公共预算财政拨款收入支出决算表(财决07表)'!$A$10:$T$500,12,FALSE))</f>
        <v/>
      </c>
      <c r="F162" s="123" t="str">
        <f>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t="shared" si="11"/>
        <v/>
      </c>
      <c r="O162" s="4"/>
      <c r="P162" s="4"/>
      <c r="Q162" s="4"/>
      <c r="R162" s="4"/>
      <c r="S162" s="4"/>
      <c r="T162" s="4"/>
      <c r="U162" s="4"/>
      <c r="V162" s="4"/>
      <c r="W162" s="4"/>
      <c r="X162" s="4"/>
    </row>
    <row r="163" ht="20.15" customHeight="1" spans="1:24">
      <c r="A163" s="22" t="str">
        <f t="array" ref="A163">INDEX(G:G,SMALL(IF($K$12:$K$500=2,ROW($12:$500),4^8),ROW(G152)))&amp;""</f>
        <v/>
      </c>
      <c r="B163" s="116"/>
      <c r="C163" s="23" t="str">
        <f>IF(ISERROR(VLOOKUP(A163,'[1]Z07 一般公共预算财政拨款收入支出决算表(财决07表)'!$A$10:$T$500,4,FALSE)),"",VLOOKUP(A163,'[1]Z07 一般公共预算财政拨款收入支出决算表(财决07表)'!$A$10:$T$500,4,FALSE))</f>
        <v/>
      </c>
      <c r="D163" s="123" t="str">
        <f>IF(ISERROR(VLOOKUP(A163,'[1]Z07 一般公共预算财政拨款收入支出决算表(财决07表)'!$A$10:$T$500,11,FALSE)),"",VLOOKUP(A163,'[1]Z07 一般公共预算财政拨款收入支出决算表(财决07表)'!$A$10:$T$500,11,FALSE))</f>
        <v/>
      </c>
      <c r="E163" s="123" t="str">
        <f>IF(ISERROR(VLOOKUP(A163,'[1]Z07 一般公共预算财政拨款收入支出决算表(财决07表)'!$A$10:$T$500,12,FALSE)),"",VLOOKUP(A163,'[1]Z07 一般公共预算财政拨款收入支出决算表(财决07表)'!$A$10:$T$500,12,FALSE))</f>
        <v/>
      </c>
      <c r="F163" s="123" t="str">
        <f>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t="shared" si="11"/>
        <v/>
      </c>
      <c r="O163" s="4"/>
      <c r="P163" s="4"/>
      <c r="Q163" s="4"/>
      <c r="R163" s="4"/>
      <c r="S163" s="4"/>
      <c r="T163" s="4"/>
      <c r="U163" s="4"/>
      <c r="V163" s="4"/>
      <c r="W163" s="4"/>
      <c r="X163" s="4"/>
    </row>
    <row r="164" ht="20.15" customHeight="1" spans="1:24">
      <c r="A164" s="22" t="str">
        <f t="array" ref="A164">INDEX(G:G,SMALL(IF($K$12:$K$500=2,ROW($12:$500),4^8),ROW(G153)))&amp;""</f>
        <v/>
      </c>
      <c r="B164" s="116"/>
      <c r="C164" s="23" t="str">
        <f>IF(ISERROR(VLOOKUP(A164,'[1]Z07 一般公共预算财政拨款收入支出决算表(财决07表)'!$A$10:$T$500,4,FALSE)),"",VLOOKUP(A164,'[1]Z07 一般公共预算财政拨款收入支出决算表(财决07表)'!$A$10:$T$500,4,FALSE))</f>
        <v/>
      </c>
      <c r="D164" s="123" t="str">
        <f>IF(ISERROR(VLOOKUP(A164,'[1]Z07 一般公共预算财政拨款收入支出决算表(财决07表)'!$A$10:$T$500,11,FALSE)),"",VLOOKUP(A164,'[1]Z07 一般公共预算财政拨款收入支出决算表(财决07表)'!$A$10:$T$500,11,FALSE))</f>
        <v/>
      </c>
      <c r="E164" s="123" t="str">
        <f>IF(ISERROR(VLOOKUP(A164,'[1]Z07 一般公共预算财政拨款收入支出决算表(财决07表)'!$A$10:$T$500,12,FALSE)),"",VLOOKUP(A164,'[1]Z07 一般公共预算财政拨款收入支出决算表(财决07表)'!$A$10:$T$500,12,FALSE))</f>
        <v/>
      </c>
      <c r="F164" s="123" t="str">
        <f>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t="shared" si="11"/>
        <v/>
      </c>
      <c r="O164" s="4"/>
      <c r="P164" s="4"/>
      <c r="Q164" s="4"/>
      <c r="R164" s="4"/>
      <c r="S164" s="4"/>
      <c r="T164" s="4"/>
      <c r="U164" s="4"/>
      <c r="V164" s="4"/>
      <c r="W164" s="4"/>
      <c r="X164" s="4"/>
    </row>
    <row r="165" ht="20.15" customHeight="1" spans="1:24">
      <c r="A165" s="22" t="str">
        <f t="array" ref="A165">INDEX(G:G,SMALL(IF($K$12:$K$500=2,ROW($12:$500),4^8),ROW(G154)))&amp;""</f>
        <v/>
      </c>
      <c r="B165" s="116"/>
      <c r="C165" s="23" t="str">
        <f>IF(ISERROR(VLOOKUP(A165,'[1]Z07 一般公共预算财政拨款收入支出决算表(财决07表)'!$A$10:$T$500,4,FALSE)),"",VLOOKUP(A165,'[1]Z07 一般公共预算财政拨款收入支出决算表(财决07表)'!$A$10:$T$500,4,FALSE))</f>
        <v/>
      </c>
      <c r="D165" s="123" t="str">
        <f>IF(ISERROR(VLOOKUP(A165,'[1]Z07 一般公共预算财政拨款收入支出决算表(财决07表)'!$A$10:$T$500,11,FALSE)),"",VLOOKUP(A165,'[1]Z07 一般公共预算财政拨款收入支出决算表(财决07表)'!$A$10:$T$500,11,FALSE))</f>
        <v/>
      </c>
      <c r="E165" s="123" t="str">
        <f>IF(ISERROR(VLOOKUP(A165,'[1]Z07 一般公共预算财政拨款收入支出决算表(财决07表)'!$A$10:$T$500,12,FALSE)),"",VLOOKUP(A165,'[1]Z07 一般公共预算财政拨款收入支出决算表(财决07表)'!$A$10:$T$500,12,FALSE))</f>
        <v/>
      </c>
      <c r="F165" s="123" t="str">
        <f>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t="shared" si="11"/>
        <v/>
      </c>
      <c r="O165" s="4"/>
      <c r="P165" s="4"/>
      <c r="Q165" s="4"/>
      <c r="R165" s="4"/>
      <c r="S165" s="4"/>
      <c r="T165" s="4"/>
      <c r="U165" s="4"/>
      <c r="V165" s="4"/>
      <c r="W165" s="4"/>
      <c r="X165" s="4"/>
    </row>
    <row r="166" ht="20.15" customHeight="1" spans="1:24">
      <c r="A166" s="22" t="str">
        <f t="array" ref="A166">INDEX(G:G,SMALL(IF($K$12:$K$500=2,ROW($12:$500),4^8),ROW(G155)))&amp;""</f>
        <v/>
      </c>
      <c r="B166" s="116"/>
      <c r="C166" s="23" t="str">
        <f>IF(ISERROR(VLOOKUP(A166,'[1]Z07 一般公共预算财政拨款收入支出决算表(财决07表)'!$A$10:$T$500,4,FALSE)),"",VLOOKUP(A166,'[1]Z07 一般公共预算财政拨款收入支出决算表(财决07表)'!$A$10:$T$500,4,FALSE))</f>
        <v/>
      </c>
      <c r="D166" s="123" t="str">
        <f>IF(ISERROR(VLOOKUP(A166,'[1]Z07 一般公共预算财政拨款收入支出决算表(财决07表)'!$A$10:$T$500,11,FALSE)),"",VLOOKUP(A166,'[1]Z07 一般公共预算财政拨款收入支出决算表(财决07表)'!$A$10:$T$500,11,FALSE))</f>
        <v/>
      </c>
      <c r="E166" s="123" t="str">
        <f>IF(ISERROR(VLOOKUP(A166,'[1]Z07 一般公共预算财政拨款收入支出决算表(财决07表)'!$A$10:$T$500,12,FALSE)),"",VLOOKUP(A166,'[1]Z07 一般公共预算财政拨款收入支出决算表(财决07表)'!$A$10:$T$500,12,FALSE))</f>
        <v/>
      </c>
      <c r="F166" s="123" t="str">
        <f>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t="shared" si="11"/>
        <v/>
      </c>
      <c r="O166" s="4"/>
      <c r="P166" s="4"/>
      <c r="Q166" s="4"/>
      <c r="R166" s="4"/>
      <c r="S166" s="4"/>
      <c r="T166" s="4"/>
      <c r="U166" s="4"/>
      <c r="V166" s="4"/>
      <c r="W166" s="4"/>
      <c r="X166" s="4"/>
    </row>
    <row r="167" ht="20.15" customHeight="1" spans="1:24">
      <c r="A167" s="22" t="str">
        <f t="array" ref="A167">INDEX(G:G,SMALL(IF($K$12:$K$500=2,ROW($12:$500),4^8),ROW(G156)))&amp;""</f>
        <v/>
      </c>
      <c r="B167" s="116"/>
      <c r="C167" s="23" t="str">
        <f>IF(ISERROR(VLOOKUP(A167,'[1]Z07 一般公共预算财政拨款收入支出决算表(财决07表)'!$A$10:$T$500,4,FALSE)),"",VLOOKUP(A167,'[1]Z07 一般公共预算财政拨款收入支出决算表(财决07表)'!$A$10:$T$500,4,FALSE))</f>
        <v/>
      </c>
      <c r="D167" s="123" t="str">
        <f>IF(ISERROR(VLOOKUP(A167,'[1]Z07 一般公共预算财政拨款收入支出决算表(财决07表)'!$A$10:$T$500,11,FALSE)),"",VLOOKUP(A167,'[1]Z07 一般公共预算财政拨款收入支出决算表(财决07表)'!$A$10:$T$500,11,FALSE))</f>
        <v/>
      </c>
      <c r="E167" s="123" t="str">
        <f>IF(ISERROR(VLOOKUP(A167,'[1]Z07 一般公共预算财政拨款收入支出决算表(财决07表)'!$A$10:$T$500,12,FALSE)),"",VLOOKUP(A167,'[1]Z07 一般公共预算财政拨款收入支出决算表(财决07表)'!$A$10:$T$500,12,FALSE))</f>
        <v/>
      </c>
      <c r="F167" s="123" t="str">
        <f>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t="shared" si="11"/>
        <v/>
      </c>
      <c r="O167" s="4"/>
      <c r="P167" s="4"/>
      <c r="Q167" s="4"/>
      <c r="R167" s="4"/>
      <c r="S167" s="4"/>
      <c r="T167" s="4"/>
      <c r="U167" s="4"/>
      <c r="V167" s="4"/>
      <c r="W167" s="4"/>
      <c r="X167" s="4"/>
    </row>
    <row r="168" ht="20.15" customHeight="1" spans="1:24">
      <c r="A168" s="22" t="str">
        <f t="array" ref="A168">INDEX(G:G,SMALL(IF($K$12:$K$500=2,ROW($12:$500),4^8),ROW(G157)))&amp;""</f>
        <v/>
      </c>
      <c r="B168" s="116"/>
      <c r="C168" s="23" t="str">
        <f>IF(ISERROR(VLOOKUP(A168,'[1]Z07 一般公共预算财政拨款收入支出决算表(财决07表)'!$A$10:$T$500,4,FALSE)),"",VLOOKUP(A168,'[1]Z07 一般公共预算财政拨款收入支出决算表(财决07表)'!$A$10:$T$500,4,FALSE))</f>
        <v/>
      </c>
      <c r="D168" s="123" t="str">
        <f>IF(ISERROR(VLOOKUP(A168,'[1]Z07 一般公共预算财政拨款收入支出决算表(财决07表)'!$A$10:$T$500,11,FALSE)),"",VLOOKUP(A168,'[1]Z07 一般公共预算财政拨款收入支出决算表(财决07表)'!$A$10:$T$500,11,FALSE))</f>
        <v/>
      </c>
      <c r="E168" s="123" t="str">
        <f>IF(ISERROR(VLOOKUP(A168,'[1]Z07 一般公共预算财政拨款收入支出决算表(财决07表)'!$A$10:$T$500,12,FALSE)),"",VLOOKUP(A168,'[1]Z07 一般公共预算财政拨款收入支出决算表(财决07表)'!$A$10:$T$500,12,FALSE))</f>
        <v/>
      </c>
      <c r="F168" s="123" t="str">
        <f>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t="shared" si="11"/>
        <v/>
      </c>
      <c r="O168" s="4"/>
      <c r="P168" s="4"/>
      <c r="Q168" s="4"/>
      <c r="R168" s="4"/>
      <c r="S168" s="4"/>
      <c r="T168" s="4"/>
      <c r="U168" s="4"/>
      <c r="V168" s="4"/>
      <c r="W168" s="4"/>
      <c r="X168" s="4"/>
    </row>
    <row r="169" ht="20.15" customHeight="1" spans="1:24">
      <c r="A169" s="22" t="str">
        <f t="array" ref="A169">INDEX(G:G,SMALL(IF($K$12:$K$500=2,ROW($12:$500),4^8),ROW(G158)))&amp;""</f>
        <v/>
      </c>
      <c r="B169" s="116"/>
      <c r="C169" s="23" t="str">
        <f>IF(ISERROR(VLOOKUP(A169,'[1]Z07 一般公共预算财政拨款收入支出决算表(财决07表)'!$A$10:$T$500,4,FALSE)),"",VLOOKUP(A169,'[1]Z07 一般公共预算财政拨款收入支出决算表(财决07表)'!$A$10:$T$500,4,FALSE))</f>
        <v/>
      </c>
      <c r="D169" s="123" t="str">
        <f>IF(ISERROR(VLOOKUP(A169,'[1]Z07 一般公共预算财政拨款收入支出决算表(财决07表)'!$A$10:$T$500,11,FALSE)),"",VLOOKUP(A169,'[1]Z07 一般公共预算财政拨款收入支出决算表(财决07表)'!$A$10:$T$500,11,FALSE))</f>
        <v/>
      </c>
      <c r="E169" s="123" t="str">
        <f>IF(ISERROR(VLOOKUP(A169,'[1]Z07 一般公共预算财政拨款收入支出决算表(财决07表)'!$A$10:$T$500,12,FALSE)),"",VLOOKUP(A169,'[1]Z07 一般公共预算财政拨款收入支出决算表(财决07表)'!$A$10:$T$500,12,FALSE))</f>
        <v/>
      </c>
      <c r="F169" s="123" t="str">
        <f>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t="shared" si="11"/>
        <v/>
      </c>
      <c r="O169" s="4"/>
      <c r="P169" s="4"/>
      <c r="Q169" s="4"/>
      <c r="R169" s="4"/>
      <c r="S169" s="4"/>
      <c r="T169" s="4"/>
      <c r="U169" s="4"/>
      <c r="V169" s="4"/>
      <c r="W169" s="4"/>
      <c r="X169" s="4"/>
    </row>
    <row r="170" ht="20.15" customHeight="1" spans="1:24">
      <c r="A170" s="22" t="str">
        <f t="array" ref="A170">INDEX(G:G,SMALL(IF($K$12:$K$500=2,ROW($12:$500),4^8),ROW(G159)))&amp;""</f>
        <v/>
      </c>
      <c r="B170" s="116"/>
      <c r="C170" s="23" t="str">
        <f>IF(ISERROR(VLOOKUP(A170,'[1]Z07 一般公共预算财政拨款收入支出决算表(财决07表)'!$A$10:$T$500,4,FALSE)),"",VLOOKUP(A170,'[1]Z07 一般公共预算财政拨款收入支出决算表(财决07表)'!$A$10:$T$500,4,FALSE))</f>
        <v/>
      </c>
      <c r="D170" s="123" t="str">
        <f>IF(ISERROR(VLOOKUP(A170,'[1]Z07 一般公共预算财政拨款收入支出决算表(财决07表)'!$A$10:$T$500,11,FALSE)),"",VLOOKUP(A170,'[1]Z07 一般公共预算财政拨款收入支出决算表(财决07表)'!$A$10:$T$500,11,FALSE))</f>
        <v/>
      </c>
      <c r="E170" s="123" t="str">
        <f>IF(ISERROR(VLOOKUP(A170,'[1]Z07 一般公共预算财政拨款收入支出决算表(财决07表)'!$A$10:$T$500,12,FALSE)),"",VLOOKUP(A170,'[1]Z07 一般公共预算财政拨款收入支出决算表(财决07表)'!$A$10:$T$500,12,FALSE))</f>
        <v/>
      </c>
      <c r="F170" s="123" t="str">
        <f>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t="shared" si="11"/>
        <v/>
      </c>
      <c r="O170" s="4"/>
      <c r="P170" s="4"/>
      <c r="Q170" s="4"/>
      <c r="R170" s="4"/>
      <c r="S170" s="4"/>
      <c r="T170" s="4"/>
      <c r="U170" s="4"/>
      <c r="V170" s="4"/>
      <c r="W170" s="4"/>
      <c r="X170" s="4"/>
    </row>
    <row r="171" ht="20.15" customHeight="1" spans="1:24">
      <c r="A171" s="22" t="str">
        <f t="array" ref="A171">INDEX(G:G,SMALL(IF($K$12:$K$500=2,ROW($12:$500),4^8),ROW(G160)))&amp;""</f>
        <v/>
      </c>
      <c r="B171" s="116"/>
      <c r="C171" s="23" t="str">
        <f>IF(ISERROR(VLOOKUP(A171,'[1]Z07 一般公共预算财政拨款收入支出决算表(财决07表)'!$A$10:$T$500,4,FALSE)),"",VLOOKUP(A171,'[1]Z07 一般公共预算财政拨款收入支出决算表(财决07表)'!$A$10:$T$500,4,FALSE))</f>
        <v/>
      </c>
      <c r="D171" s="123" t="str">
        <f>IF(ISERROR(VLOOKUP(A171,'[1]Z07 一般公共预算财政拨款收入支出决算表(财决07表)'!$A$10:$T$500,11,FALSE)),"",VLOOKUP(A171,'[1]Z07 一般公共预算财政拨款收入支出决算表(财决07表)'!$A$10:$T$500,11,FALSE))</f>
        <v/>
      </c>
      <c r="E171" s="123" t="str">
        <f>IF(ISERROR(VLOOKUP(A171,'[1]Z07 一般公共预算财政拨款收入支出决算表(财决07表)'!$A$10:$T$500,12,FALSE)),"",VLOOKUP(A171,'[1]Z07 一般公共预算财政拨款收入支出决算表(财决07表)'!$A$10:$T$500,12,FALSE))</f>
        <v/>
      </c>
      <c r="F171" s="123" t="str">
        <f>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t="shared" si="11"/>
        <v/>
      </c>
      <c r="O171" s="4"/>
      <c r="P171" s="4"/>
      <c r="Q171" s="4"/>
      <c r="R171" s="4"/>
      <c r="S171" s="4"/>
      <c r="T171" s="4"/>
      <c r="U171" s="4"/>
      <c r="V171" s="4"/>
      <c r="W171" s="4"/>
      <c r="X171" s="4"/>
    </row>
    <row r="172" ht="20.15" customHeight="1" spans="1:24">
      <c r="A172" s="22" t="str">
        <f t="array" ref="A172">INDEX(G:G,SMALL(IF($K$12:$K$500=2,ROW($12:$500),4^8),ROW(G161)))&amp;""</f>
        <v/>
      </c>
      <c r="B172" s="116"/>
      <c r="C172" s="23" t="str">
        <f>IF(ISERROR(VLOOKUP(A172,'[1]Z07 一般公共预算财政拨款收入支出决算表(财决07表)'!$A$10:$T$500,4,FALSE)),"",VLOOKUP(A172,'[1]Z07 一般公共预算财政拨款收入支出决算表(财决07表)'!$A$10:$T$500,4,FALSE))</f>
        <v/>
      </c>
      <c r="D172" s="123" t="str">
        <f>IF(ISERROR(VLOOKUP(A172,'[1]Z07 一般公共预算财政拨款收入支出决算表(财决07表)'!$A$10:$T$500,11,FALSE)),"",VLOOKUP(A172,'[1]Z07 一般公共预算财政拨款收入支出决算表(财决07表)'!$A$10:$T$500,11,FALSE))</f>
        <v/>
      </c>
      <c r="E172" s="123" t="str">
        <f>IF(ISERROR(VLOOKUP(A172,'[1]Z07 一般公共预算财政拨款收入支出决算表(财决07表)'!$A$10:$T$500,12,FALSE)),"",VLOOKUP(A172,'[1]Z07 一般公共预算财政拨款收入支出决算表(财决07表)'!$A$10:$T$500,12,FALSE))</f>
        <v/>
      </c>
      <c r="F172" s="123" t="str">
        <f>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t="shared" si="11"/>
        <v/>
      </c>
      <c r="O172" s="4"/>
      <c r="P172" s="4"/>
      <c r="Q172" s="4"/>
      <c r="R172" s="4"/>
      <c r="S172" s="4"/>
      <c r="T172" s="4"/>
      <c r="U172" s="4"/>
      <c r="V172" s="4"/>
      <c r="W172" s="4"/>
      <c r="X172" s="4"/>
    </row>
    <row r="173" ht="20.15" customHeight="1" spans="1:24">
      <c r="A173" s="22" t="str">
        <f t="array" ref="A173">INDEX(G:G,SMALL(IF($K$12:$K$500=2,ROW($12:$500),4^8),ROW(G162)))&amp;""</f>
        <v/>
      </c>
      <c r="B173" s="116"/>
      <c r="C173" s="23" t="str">
        <f>IF(ISERROR(VLOOKUP(A173,'[1]Z07 一般公共预算财政拨款收入支出决算表(财决07表)'!$A$10:$T$500,4,FALSE)),"",VLOOKUP(A173,'[1]Z07 一般公共预算财政拨款收入支出决算表(财决07表)'!$A$10:$T$500,4,FALSE))</f>
        <v/>
      </c>
      <c r="D173" s="123" t="str">
        <f>IF(ISERROR(VLOOKUP(A173,'[1]Z07 一般公共预算财政拨款收入支出决算表(财决07表)'!$A$10:$T$500,11,FALSE)),"",VLOOKUP(A173,'[1]Z07 一般公共预算财政拨款收入支出决算表(财决07表)'!$A$10:$T$500,11,FALSE))</f>
        <v/>
      </c>
      <c r="E173" s="123" t="str">
        <f>IF(ISERROR(VLOOKUP(A173,'[1]Z07 一般公共预算财政拨款收入支出决算表(财决07表)'!$A$10:$T$500,12,FALSE)),"",VLOOKUP(A173,'[1]Z07 一般公共预算财政拨款收入支出决算表(财决07表)'!$A$10:$T$500,12,FALSE))</f>
        <v/>
      </c>
      <c r="F173" s="123" t="str">
        <f>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t="shared" si="11"/>
        <v/>
      </c>
      <c r="O173" s="4"/>
      <c r="P173" s="4"/>
      <c r="Q173" s="4"/>
      <c r="R173" s="4"/>
      <c r="S173" s="4"/>
      <c r="T173" s="4"/>
      <c r="U173" s="4"/>
      <c r="V173" s="4"/>
      <c r="W173" s="4"/>
      <c r="X173" s="4"/>
    </row>
    <row r="174" ht="20.15" customHeight="1" spans="1:24">
      <c r="A174" s="22" t="str">
        <f t="array" ref="A174">INDEX(G:G,SMALL(IF($K$12:$K$500=2,ROW($12:$500),4^8),ROW(G163)))&amp;""</f>
        <v/>
      </c>
      <c r="B174" s="116"/>
      <c r="C174" s="23" t="str">
        <f>IF(ISERROR(VLOOKUP(A174,'[1]Z07 一般公共预算财政拨款收入支出决算表(财决07表)'!$A$10:$T$500,4,FALSE)),"",VLOOKUP(A174,'[1]Z07 一般公共预算财政拨款收入支出决算表(财决07表)'!$A$10:$T$500,4,FALSE))</f>
        <v/>
      </c>
      <c r="D174" s="123" t="str">
        <f>IF(ISERROR(VLOOKUP(A174,'[1]Z07 一般公共预算财政拨款收入支出决算表(财决07表)'!$A$10:$T$500,11,FALSE)),"",VLOOKUP(A174,'[1]Z07 一般公共预算财政拨款收入支出决算表(财决07表)'!$A$10:$T$500,11,FALSE))</f>
        <v/>
      </c>
      <c r="E174" s="123" t="str">
        <f>IF(ISERROR(VLOOKUP(A174,'[1]Z07 一般公共预算财政拨款收入支出决算表(财决07表)'!$A$10:$T$500,12,FALSE)),"",VLOOKUP(A174,'[1]Z07 一般公共预算财政拨款收入支出决算表(财决07表)'!$A$10:$T$500,12,FALSE))</f>
        <v/>
      </c>
      <c r="F174" s="123" t="str">
        <f>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t="shared" si="11"/>
        <v/>
      </c>
      <c r="O174" s="4"/>
      <c r="P174" s="4"/>
      <c r="Q174" s="4"/>
      <c r="R174" s="4"/>
      <c r="S174" s="4"/>
      <c r="T174" s="4"/>
      <c r="U174" s="4"/>
      <c r="V174" s="4"/>
      <c r="W174" s="4"/>
      <c r="X174" s="4"/>
    </row>
    <row r="175" ht="20.15" customHeight="1" spans="1:24">
      <c r="A175" s="22" t="str">
        <f t="array" ref="A175">INDEX(G:G,SMALL(IF($K$12:$K$500=2,ROW($12:$500),4^8),ROW(G164)))&amp;""</f>
        <v/>
      </c>
      <c r="B175" s="116"/>
      <c r="C175" s="23" t="str">
        <f>IF(ISERROR(VLOOKUP(A175,'[1]Z07 一般公共预算财政拨款收入支出决算表(财决07表)'!$A$10:$T$500,4,FALSE)),"",VLOOKUP(A175,'[1]Z07 一般公共预算财政拨款收入支出决算表(财决07表)'!$A$10:$T$500,4,FALSE))</f>
        <v/>
      </c>
      <c r="D175" s="123" t="str">
        <f>IF(ISERROR(VLOOKUP(A175,'[1]Z07 一般公共预算财政拨款收入支出决算表(财决07表)'!$A$10:$T$500,11,FALSE)),"",VLOOKUP(A175,'[1]Z07 一般公共预算财政拨款收入支出决算表(财决07表)'!$A$10:$T$500,11,FALSE))</f>
        <v/>
      </c>
      <c r="E175" s="123" t="str">
        <f>IF(ISERROR(VLOOKUP(A175,'[1]Z07 一般公共预算财政拨款收入支出决算表(财决07表)'!$A$10:$T$500,12,FALSE)),"",VLOOKUP(A175,'[1]Z07 一般公共预算财政拨款收入支出决算表(财决07表)'!$A$10:$T$500,12,FALSE))</f>
        <v/>
      </c>
      <c r="F175" s="123" t="str">
        <f>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t="shared" si="11"/>
        <v/>
      </c>
      <c r="O175" s="4"/>
      <c r="P175" s="4"/>
      <c r="Q175" s="4"/>
      <c r="R175" s="4"/>
      <c r="S175" s="4"/>
      <c r="T175" s="4"/>
      <c r="U175" s="4"/>
      <c r="V175" s="4"/>
      <c r="W175" s="4"/>
      <c r="X175" s="4"/>
    </row>
    <row r="176" ht="20.15" customHeight="1" spans="1:24">
      <c r="A176" s="22" t="str">
        <f t="array" ref="A176">INDEX(G:G,SMALL(IF($K$12:$K$500=2,ROW($12:$500),4^8),ROW(G165)))&amp;""</f>
        <v/>
      </c>
      <c r="B176" s="116"/>
      <c r="C176" s="23" t="str">
        <f>IF(ISERROR(VLOOKUP(A176,'[1]Z07 一般公共预算财政拨款收入支出决算表(财决07表)'!$A$10:$T$500,4,FALSE)),"",VLOOKUP(A176,'[1]Z07 一般公共预算财政拨款收入支出决算表(财决07表)'!$A$10:$T$500,4,FALSE))</f>
        <v/>
      </c>
      <c r="D176" s="123" t="str">
        <f>IF(ISERROR(VLOOKUP(A176,'[1]Z07 一般公共预算财政拨款收入支出决算表(财决07表)'!$A$10:$T$500,11,FALSE)),"",VLOOKUP(A176,'[1]Z07 一般公共预算财政拨款收入支出决算表(财决07表)'!$A$10:$T$500,11,FALSE))</f>
        <v/>
      </c>
      <c r="E176" s="123" t="str">
        <f>IF(ISERROR(VLOOKUP(A176,'[1]Z07 一般公共预算财政拨款收入支出决算表(财决07表)'!$A$10:$T$500,12,FALSE)),"",VLOOKUP(A176,'[1]Z07 一般公共预算财政拨款收入支出决算表(财决07表)'!$A$10:$T$500,12,FALSE))</f>
        <v/>
      </c>
      <c r="F176" s="123" t="str">
        <f>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t="shared" si="11"/>
        <v/>
      </c>
      <c r="O176" s="4"/>
      <c r="P176" s="4"/>
      <c r="Q176" s="4"/>
      <c r="R176" s="4"/>
      <c r="S176" s="4"/>
      <c r="T176" s="4"/>
      <c r="U176" s="4"/>
      <c r="V176" s="4"/>
      <c r="W176" s="4"/>
      <c r="X176" s="4"/>
    </row>
    <row r="177" ht="20.15" customHeight="1" spans="1:24">
      <c r="A177" s="22" t="str">
        <f t="array" ref="A177">INDEX(G:G,SMALL(IF($K$12:$K$500=2,ROW($12:$500),4^8),ROW(G166)))&amp;""</f>
        <v/>
      </c>
      <c r="B177" s="116"/>
      <c r="C177" s="23" t="str">
        <f>IF(ISERROR(VLOOKUP(A177,'[1]Z07 一般公共预算财政拨款收入支出决算表(财决07表)'!$A$10:$T$500,4,FALSE)),"",VLOOKUP(A177,'[1]Z07 一般公共预算财政拨款收入支出决算表(财决07表)'!$A$10:$T$500,4,FALSE))</f>
        <v/>
      </c>
      <c r="D177" s="123" t="str">
        <f>IF(ISERROR(VLOOKUP(A177,'[1]Z07 一般公共预算财政拨款收入支出决算表(财决07表)'!$A$10:$T$500,11,FALSE)),"",VLOOKUP(A177,'[1]Z07 一般公共预算财政拨款收入支出决算表(财决07表)'!$A$10:$T$500,11,FALSE))</f>
        <v/>
      </c>
      <c r="E177" s="123" t="str">
        <f>IF(ISERROR(VLOOKUP(A177,'[1]Z07 一般公共预算财政拨款收入支出决算表(财决07表)'!$A$10:$T$500,12,FALSE)),"",VLOOKUP(A177,'[1]Z07 一般公共预算财政拨款收入支出决算表(财决07表)'!$A$10:$T$500,12,FALSE))</f>
        <v/>
      </c>
      <c r="F177" s="123" t="str">
        <f>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t="shared" si="11"/>
        <v/>
      </c>
      <c r="O177" s="4"/>
      <c r="P177" s="4"/>
      <c r="Q177" s="4"/>
      <c r="R177" s="4"/>
      <c r="S177" s="4"/>
      <c r="T177" s="4"/>
      <c r="U177" s="4"/>
      <c r="V177" s="4"/>
      <c r="W177" s="4"/>
      <c r="X177" s="4"/>
    </row>
    <row r="178" ht="20.15" customHeight="1" spans="1:24">
      <c r="A178" s="22" t="str">
        <f t="array" ref="A178">INDEX(G:G,SMALL(IF($K$12:$K$500=2,ROW($12:$500),4^8),ROW(G167)))&amp;""</f>
        <v/>
      </c>
      <c r="B178" s="116"/>
      <c r="C178" s="23" t="str">
        <f>IF(ISERROR(VLOOKUP(A178,'[1]Z07 一般公共预算财政拨款收入支出决算表(财决07表)'!$A$10:$T$500,4,FALSE)),"",VLOOKUP(A178,'[1]Z07 一般公共预算财政拨款收入支出决算表(财决07表)'!$A$10:$T$500,4,FALSE))</f>
        <v/>
      </c>
      <c r="D178" s="123" t="str">
        <f>IF(ISERROR(VLOOKUP(A178,'[1]Z07 一般公共预算财政拨款收入支出决算表(财决07表)'!$A$10:$T$500,11,FALSE)),"",VLOOKUP(A178,'[1]Z07 一般公共预算财政拨款收入支出决算表(财决07表)'!$A$10:$T$500,11,FALSE))</f>
        <v/>
      </c>
      <c r="E178" s="123" t="str">
        <f>IF(ISERROR(VLOOKUP(A178,'[1]Z07 一般公共预算财政拨款收入支出决算表(财决07表)'!$A$10:$T$500,12,FALSE)),"",VLOOKUP(A178,'[1]Z07 一般公共预算财政拨款收入支出决算表(财决07表)'!$A$10:$T$500,12,FALSE))</f>
        <v/>
      </c>
      <c r="F178" s="123" t="str">
        <f>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t="shared" si="11"/>
        <v/>
      </c>
      <c r="O178" s="4"/>
      <c r="P178" s="4"/>
      <c r="Q178" s="4"/>
      <c r="R178" s="4"/>
      <c r="S178" s="4"/>
      <c r="T178" s="4"/>
      <c r="U178" s="4"/>
      <c r="V178" s="4"/>
      <c r="W178" s="4"/>
      <c r="X178" s="4"/>
    </row>
    <row r="179" ht="20.15" customHeight="1" spans="1:24">
      <c r="A179" s="22" t="str">
        <f t="array" ref="A179">INDEX(G:G,SMALL(IF($K$12:$K$500=2,ROW($12:$500),4^8),ROW(G168)))&amp;""</f>
        <v/>
      </c>
      <c r="B179" s="116"/>
      <c r="C179" s="23" t="str">
        <f>IF(ISERROR(VLOOKUP(A179,'[1]Z07 一般公共预算财政拨款收入支出决算表(财决07表)'!$A$10:$T$500,4,FALSE)),"",VLOOKUP(A179,'[1]Z07 一般公共预算财政拨款收入支出决算表(财决07表)'!$A$10:$T$500,4,FALSE))</f>
        <v/>
      </c>
      <c r="D179" s="123" t="str">
        <f>IF(ISERROR(VLOOKUP(A179,'[1]Z07 一般公共预算财政拨款收入支出决算表(财决07表)'!$A$10:$T$500,11,FALSE)),"",VLOOKUP(A179,'[1]Z07 一般公共预算财政拨款收入支出决算表(财决07表)'!$A$10:$T$500,11,FALSE))</f>
        <v/>
      </c>
      <c r="E179" s="123" t="str">
        <f>IF(ISERROR(VLOOKUP(A179,'[1]Z07 一般公共预算财政拨款收入支出决算表(财决07表)'!$A$10:$T$500,12,FALSE)),"",VLOOKUP(A179,'[1]Z07 一般公共预算财政拨款收入支出决算表(财决07表)'!$A$10:$T$500,12,FALSE))</f>
        <v/>
      </c>
      <c r="F179" s="123" t="str">
        <f>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t="shared" si="11"/>
        <v/>
      </c>
      <c r="O179" s="4"/>
      <c r="P179" s="4"/>
      <c r="Q179" s="4"/>
      <c r="R179" s="4"/>
      <c r="S179" s="4"/>
      <c r="T179" s="4"/>
      <c r="U179" s="4"/>
      <c r="V179" s="4"/>
      <c r="W179" s="4"/>
      <c r="X179" s="4"/>
    </row>
    <row r="180" ht="20.15" customHeight="1" spans="1:24">
      <c r="A180" s="22" t="str">
        <f t="array" ref="A180">INDEX(G:G,SMALL(IF($K$12:$K$500=2,ROW($12:$500),4^8),ROW(G169)))&amp;""</f>
        <v/>
      </c>
      <c r="B180" s="116"/>
      <c r="C180" s="23" t="str">
        <f>IF(ISERROR(VLOOKUP(A180,'[1]Z07 一般公共预算财政拨款收入支出决算表(财决07表)'!$A$10:$T$500,4,FALSE)),"",VLOOKUP(A180,'[1]Z07 一般公共预算财政拨款收入支出决算表(财决07表)'!$A$10:$T$500,4,FALSE))</f>
        <v/>
      </c>
      <c r="D180" s="123" t="str">
        <f>IF(ISERROR(VLOOKUP(A180,'[1]Z07 一般公共预算财政拨款收入支出决算表(财决07表)'!$A$10:$T$500,11,FALSE)),"",VLOOKUP(A180,'[1]Z07 一般公共预算财政拨款收入支出决算表(财决07表)'!$A$10:$T$500,11,FALSE))</f>
        <v/>
      </c>
      <c r="E180" s="123" t="str">
        <f>IF(ISERROR(VLOOKUP(A180,'[1]Z07 一般公共预算财政拨款收入支出决算表(财决07表)'!$A$10:$T$500,12,FALSE)),"",VLOOKUP(A180,'[1]Z07 一般公共预算财政拨款收入支出决算表(财决07表)'!$A$10:$T$500,12,FALSE))</f>
        <v/>
      </c>
      <c r="F180" s="123" t="str">
        <f>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t="shared" si="11"/>
        <v/>
      </c>
      <c r="O180" s="4"/>
      <c r="P180" s="4"/>
      <c r="Q180" s="4"/>
      <c r="R180" s="4"/>
      <c r="S180" s="4"/>
      <c r="T180" s="4"/>
      <c r="U180" s="4"/>
      <c r="V180" s="4"/>
      <c r="W180" s="4"/>
      <c r="X180" s="4"/>
    </row>
    <row r="181" ht="20.15" customHeight="1" spans="1:24">
      <c r="A181" s="22" t="str">
        <f t="array" ref="A181">INDEX(G:G,SMALL(IF($K$12:$K$500=2,ROW($12:$500),4^8),ROW(G170)))&amp;""</f>
        <v/>
      </c>
      <c r="B181" s="116"/>
      <c r="C181" s="23" t="str">
        <f>IF(ISERROR(VLOOKUP(A181,'[1]Z07 一般公共预算财政拨款收入支出决算表(财决07表)'!$A$10:$T$500,4,FALSE)),"",VLOOKUP(A181,'[1]Z07 一般公共预算财政拨款收入支出决算表(财决07表)'!$A$10:$T$500,4,FALSE))</f>
        <v/>
      </c>
      <c r="D181" s="123" t="str">
        <f>IF(ISERROR(VLOOKUP(A181,'[1]Z07 一般公共预算财政拨款收入支出决算表(财决07表)'!$A$10:$T$500,11,FALSE)),"",VLOOKUP(A181,'[1]Z07 一般公共预算财政拨款收入支出决算表(财决07表)'!$A$10:$T$500,11,FALSE))</f>
        <v/>
      </c>
      <c r="E181" s="123" t="str">
        <f>IF(ISERROR(VLOOKUP(A181,'[1]Z07 一般公共预算财政拨款收入支出决算表(财决07表)'!$A$10:$T$500,12,FALSE)),"",VLOOKUP(A181,'[1]Z07 一般公共预算财政拨款收入支出决算表(财决07表)'!$A$10:$T$500,12,FALSE))</f>
        <v/>
      </c>
      <c r="F181" s="123" t="str">
        <f>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t="shared" si="11"/>
        <v/>
      </c>
      <c r="O181" s="4"/>
      <c r="P181" s="4"/>
      <c r="Q181" s="4"/>
      <c r="R181" s="4"/>
      <c r="S181" s="4"/>
      <c r="T181" s="4"/>
      <c r="U181" s="4"/>
      <c r="V181" s="4"/>
      <c r="W181" s="4"/>
      <c r="X181" s="4"/>
    </row>
    <row r="182" ht="20.15" customHeight="1" spans="1:24">
      <c r="A182" s="22" t="str">
        <f t="array" ref="A182">INDEX(G:G,SMALL(IF($K$12:$K$500=2,ROW($12:$500),4^8),ROW(G171)))&amp;""</f>
        <v/>
      </c>
      <c r="B182" s="116"/>
      <c r="C182" s="23" t="str">
        <f>IF(ISERROR(VLOOKUP(A182,'[1]Z07 一般公共预算财政拨款收入支出决算表(财决07表)'!$A$10:$T$500,4,FALSE)),"",VLOOKUP(A182,'[1]Z07 一般公共预算财政拨款收入支出决算表(财决07表)'!$A$10:$T$500,4,FALSE))</f>
        <v/>
      </c>
      <c r="D182" s="123" t="str">
        <f>IF(ISERROR(VLOOKUP(A182,'[1]Z07 一般公共预算财政拨款收入支出决算表(财决07表)'!$A$10:$T$500,11,FALSE)),"",VLOOKUP(A182,'[1]Z07 一般公共预算财政拨款收入支出决算表(财决07表)'!$A$10:$T$500,11,FALSE))</f>
        <v/>
      </c>
      <c r="E182" s="123" t="str">
        <f>IF(ISERROR(VLOOKUP(A182,'[1]Z07 一般公共预算财政拨款收入支出决算表(财决07表)'!$A$10:$T$500,12,FALSE)),"",VLOOKUP(A182,'[1]Z07 一般公共预算财政拨款收入支出决算表(财决07表)'!$A$10:$T$500,12,FALSE))</f>
        <v/>
      </c>
      <c r="F182" s="123" t="str">
        <f>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t="shared" si="11"/>
        <v/>
      </c>
      <c r="O182" s="4"/>
      <c r="P182" s="4"/>
      <c r="Q182" s="4"/>
      <c r="R182" s="4"/>
      <c r="S182" s="4"/>
      <c r="T182" s="4"/>
      <c r="U182" s="4"/>
      <c r="V182" s="4"/>
      <c r="W182" s="4"/>
      <c r="X182" s="4"/>
    </row>
    <row r="183" ht="20.15" customHeight="1" spans="1:24">
      <c r="A183" s="22" t="str">
        <f t="array" ref="A183">INDEX(G:G,SMALL(IF($K$12:$K$500=2,ROW($12:$500),4^8),ROW(G172)))&amp;""</f>
        <v/>
      </c>
      <c r="B183" s="116"/>
      <c r="C183" s="23" t="str">
        <f>IF(ISERROR(VLOOKUP(A183,'[1]Z07 一般公共预算财政拨款收入支出决算表(财决07表)'!$A$10:$T$500,4,FALSE)),"",VLOOKUP(A183,'[1]Z07 一般公共预算财政拨款收入支出决算表(财决07表)'!$A$10:$T$500,4,FALSE))</f>
        <v/>
      </c>
      <c r="D183" s="123" t="str">
        <f>IF(ISERROR(VLOOKUP(A183,'[1]Z07 一般公共预算财政拨款收入支出决算表(财决07表)'!$A$10:$T$500,11,FALSE)),"",VLOOKUP(A183,'[1]Z07 一般公共预算财政拨款收入支出决算表(财决07表)'!$A$10:$T$500,11,FALSE))</f>
        <v/>
      </c>
      <c r="E183" s="123" t="str">
        <f>IF(ISERROR(VLOOKUP(A183,'[1]Z07 一般公共预算财政拨款收入支出决算表(财决07表)'!$A$10:$T$500,12,FALSE)),"",VLOOKUP(A183,'[1]Z07 一般公共预算财政拨款收入支出决算表(财决07表)'!$A$10:$T$500,12,FALSE))</f>
        <v/>
      </c>
      <c r="F183" s="123" t="str">
        <f>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t="shared" si="11"/>
        <v/>
      </c>
      <c r="O183" s="4"/>
      <c r="P183" s="4"/>
      <c r="Q183" s="4"/>
      <c r="R183" s="4"/>
      <c r="S183" s="4"/>
      <c r="T183" s="4"/>
      <c r="U183" s="4"/>
      <c r="V183" s="4"/>
      <c r="W183" s="4"/>
      <c r="X183" s="4"/>
    </row>
    <row r="184" ht="20.15" customHeight="1" spans="1:24">
      <c r="A184" s="22" t="str">
        <f t="array" ref="A184">INDEX(G:G,SMALL(IF($K$12:$K$500=2,ROW($12:$500),4^8),ROW(G173)))&amp;""</f>
        <v/>
      </c>
      <c r="B184" s="116"/>
      <c r="C184" s="23" t="str">
        <f>IF(ISERROR(VLOOKUP(A184,'[1]Z07 一般公共预算财政拨款收入支出决算表(财决07表)'!$A$10:$T$500,4,FALSE)),"",VLOOKUP(A184,'[1]Z07 一般公共预算财政拨款收入支出决算表(财决07表)'!$A$10:$T$500,4,FALSE))</f>
        <v/>
      </c>
      <c r="D184" s="123" t="str">
        <f>IF(ISERROR(VLOOKUP(A184,'[1]Z07 一般公共预算财政拨款收入支出决算表(财决07表)'!$A$10:$T$500,11,FALSE)),"",VLOOKUP(A184,'[1]Z07 一般公共预算财政拨款收入支出决算表(财决07表)'!$A$10:$T$500,11,FALSE))</f>
        <v/>
      </c>
      <c r="E184" s="123" t="str">
        <f>IF(ISERROR(VLOOKUP(A184,'[1]Z07 一般公共预算财政拨款收入支出决算表(财决07表)'!$A$10:$T$500,12,FALSE)),"",VLOOKUP(A184,'[1]Z07 一般公共预算财政拨款收入支出决算表(财决07表)'!$A$10:$T$500,12,FALSE))</f>
        <v/>
      </c>
      <c r="F184" s="123" t="str">
        <f>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t="shared" si="11"/>
        <v/>
      </c>
      <c r="O184" s="4"/>
      <c r="P184" s="4"/>
      <c r="Q184" s="4"/>
      <c r="R184" s="4"/>
      <c r="S184" s="4"/>
      <c r="T184" s="4"/>
      <c r="U184" s="4"/>
      <c r="V184" s="4"/>
      <c r="W184" s="4"/>
      <c r="X184" s="4"/>
    </row>
    <row r="185" ht="20.15" customHeight="1" spans="1:24">
      <c r="A185" s="22" t="str">
        <f t="array" ref="A185">INDEX(G:G,SMALL(IF($K$12:$K$500=2,ROW($12:$500),4^8),ROW(G174)))&amp;""</f>
        <v/>
      </c>
      <c r="B185" s="116"/>
      <c r="C185" s="23" t="str">
        <f>IF(ISERROR(VLOOKUP(A185,'[1]Z07 一般公共预算财政拨款收入支出决算表(财决07表)'!$A$10:$T$500,4,FALSE)),"",VLOOKUP(A185,'[1]Z07 一般公共预算财政拨款收入支出决算表(财决07表)'!$A$10:$T$500,4,FALSE))</f>
        <v/>
      </c>
      <c r="D185" s="123" t="str">
        <f>IF(ISERROR(VLOOKUP(A185,'[1]Z07 一般公共预算财政拨款收入支出决算表(财决07表)'!$A$10:$T$500,11,FALSE)),"",VLOOKUP(A185,'[1]Z07 一般公共预算财政拨款收入支出决算表(财决07表)'!$A$10:$T$500,11,FALSE))</f>
        <v/>
      </c>
      <c r="E185" s="123" t="str">
        <f>IF(ISERROR(VLOOKUP(A185,'[1]Z07 一般公共预算财政拨款收入支出决算表(财决07表)'!$A$10:$T$500,12,FALSE)),"",VLOOKUP(A185,'[1]Z07 一般公共预算财政拨款收入支出决算表(财决07表)'!$A$10:$T$500,12,FALSE))</f>
        <v/>
      </c>
      <c r="F185" s="123" t="str">
        <f>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t="shared" si="11"/>
        <v/>
      </c>
      <c r="O185" s="4"/>
      <c r="P185" s="4"/>
      <c r="Q185" s="4"/>
      <c r="R185" s="4"/>
      <c r="S185" s="4"/>
      <c r="T185" s="4"/>
      <c r="U185" s="4"/>
      <c r="V185" s="4"/>
      <c r="W185" s="4"/>
      <c r="X185" s="4"/>
    </row>
    <row r="186" ht="20.15" customHeight="1" spans="1:24">
      <c r="A186" s="22" t="str">
        <f t="array" ref="A186">INDEX(G:G,SMALL(IF($K$12:$K$500=2,ROW($12:$500),4^8),ROW(G175)))&amp;""</f>
        <v/>
      </c>
      <c r="B186" s="116"/>
      <c r="C186" s="23" t="str">
        <f>IF(ISERROR(VLOOKUP(A186,'[1]Z07 一般公共预算财政拨款收入支出决算表(财决07表)'!$A$10:$T$500,4,FALSE)),"",VLOOKUP(A186,'[1]Z07 一般公共预算财政拨款收入支出决算表(财决07表)'!$A$10:$T$500,4,FALSE))</f>
        <v/>
      </c>
      <c r="D186" s="123" t="str">
        <f>IF(ISERROR(VLOOKUP(A186,'[1]Z07 一般公共预算财政拨款收入支出决算表(财决07表)'!$A$10:$T$500,11,FALSE)),"",VLOOKUP(A186,'[1]Z07 一般公共预算财政拨款收入支出决算表(财决07表)'!$A$10:$T$500,11,FALSE))</f>
        <v/>
      </c>
      <c r="E186" s="123" t="str">
        <f>IF(ISERROR(VLOOKUP(A186,'[1]Z07 一般公共预算财政拨款收入支出决算表(财决07表)'!$A$10:$T$500,12,FALSE)),"",VLOOKUP(A186,'[1]Z07 一般公共预算财政拨款收入支出决算表(财决07表)'!$A$10:$T$500,12,FALSE))</f>
        <v/>
      </c>
      <c r="F186" s="123" t="str">
        <f>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t="shared" si="11"/>
        <v/>
      </c>
      <c r="O186" s="4"/>
      <c r="P186" s="4"/>
      <c r="Q186" s="4"/>
      <c r="R186" s="4"/>
      <c r="S186" s="4"/>
      <c r="T186" s="4"/>
      <c r="U186" s="4"/>
      <c r="V186" s="4"/>
      <c r="W186" s="4"/>
      <c r="X186" s="4"/>
    </row>
    <row r="187" ht="20.15" customHeight="1" spans="1:24">
      <c r="A187" s="22" t="str">
        <f t="array" ref="A187">INDEX(G:G,SMALL(IF($K$12:$K$500=2,ROW($12:$500),4^8),ROW(G176)))&amp;""</f>
        <v/>
      </c>
      <c r="B187" s="116"/>
      <c r="C187" s="23" t="str">
        <f>IF(ISERROR(VLOOKUP(A187,'[1]Z07 一般公共预算财政拨款收入支出决算表(财决07表)'!$A$10:$T$500,4,FALSE)),"",VLOOKUP(A187,'[1]Z07 一般公共预算财政拨款收入支出决算表(财决07表)'!$A$10:$T$500,4,FALSE))</f>
        <v/>
      </c>
      <c r="D187" s="123" t="str">
        <f>IF(ISERROR(VLOOKUP(A187,'[1]Z07 一般公共预算财政拨款收入支出决算表(财决07表)'!$A$10:$T$500,11,FALSE)),"",VLOOKUP(A187,'[1]Z07 一般公共预算财政拨款收入支出决算表(财决07表)'!$A$10:$T$500,11,FALSE))</f>
        <v/>
      </c>
      <c r="E187" s="123" t="str">
        <f>IF(ISERROR(VLOOKUP(A187,'[1]Z07 一般公共预算财政拨款收入支出决算表(财决07表)'!$A$10:$T$500,12,FALSE)),"",VLOOKUP(A187,'[1]Z07 一般公共预算财政拨款收入支出决算表(财决07表)'!$A$10:$T$500,12,FALSE))</f>
        <v/>
      </c>
      <c r="F187" s="123" t="str">
        <f>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t="shared" si="11"/>
        <v/>
      </c>
      <c r="O187" s="4"/>
      <c r="P187" s="4"/>
      <c r="Q187" s="4"/>
      <c r="R187" s="4"/>
      <c r="S187" s="4"/>
      <c r="T187" s="4"/>
      <c r="U187" s="4"/>
      <c r="V187" s="4"/>
      <c r="W187" s="4"/>
      <c r="X187" s="4"/>
    </row>
    <row r="188" ht="20.15" customHeight="1" spans="1:24">
      <c r="A188" s="22" t="str">
        <f t="array" ref="A188">INDEX(G:G,SMALL(IF($K$12:$K$500=2,ROW($12:$500),4^8),ROW(G177)))&amp;""</f>
        <v/>
      </c>
      <c r="B188" s="116"/>
      <c r="C188" s="23" t="str">
        <f>IF(ISERROR(VLOOKUP(A188,'[1]Z07 一般公共预算财政拨款收入支出决算表(财决07表)'!$A$10:$T$500,4,FALSE)),"",VLOOKUP(A188,'[1]Z07 一般公共预算财政拨款收入支出决算表(财决07表)'!$A$10:$T$500,4,FALSE))</f>
        <v/>
      </c>
      <c r="D188" s="123" t="str">
        <f>IF(ISERROR(VLOOKUP(A188,'[1]Z07 一般公共预算财政拨款收入支出决算表(财决07表)'!$A$10:$T$500,11,FALSE)),"",VLOOKUP(A188,'[1]Z07 一般公共预算财政拨款收入支出决算表(财决07表)'!$A$10:$T$500,11,FALSE))</f>
        <v/>
      </c>
      <c r="E188" s="123" t="str">
        <f>IF(ISERROR(VLOOKUP(A188,'[1]Z07 一般公共预算财政拨款收入支出决算表(财决07表)'!$A$10:$T$500,12,FALSE)),"",VLOOKUP(A188,'[1]Z07 一般公共预算财政拨款收入支出决算表(财决07表)'!$A$10:$T$500,12,FALSE))</f>
        <v/>
      </c>
      <c r="F188" s="123" t="str">
        <f>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t="shared" si="11"/>
        <v/>
      </c>
      <c r="O188" s="4"/>
      <c r="P188" s="4"/>
      <c r="Q188" s="4"/>
      <c r="R188" s="4"/>
      <c r="S188" s="4"/>
      <c r="T188" s="4"/>
      <c r="U188" s="4"/>
      <c r="V188" s="4"/>
      <c r="W188" s="4"/>
      <c r="X188" s="4"/>
    </row>
    <row r="189" ht="20.15" customHeight="1" spans="1:24">
      <c r="A189" s="22" t="str">
        <f t="array" ref="A189">INDEX(G:G,SMALL(IF($K$12:$K$500=2,ROW($12:$500),4^8),ROW(G178)))&amp;""</f>
        <v/>
      </c>
      <c r="B189" s="116"/>
      <c r="C189" s="23" t="str">
        <f>IF(ISERROR(VLOOKUP(A189,'[1]Z07 一般公共预算财政拨款收入支出决算表(财决07表)'!$A$10:$T$500,4,FALSE)),"",VLOOKUP(A189,'[1]Z07 一般公共预算财政拨款收入支出决算表(财决07表)'!$A$10:$T$500,4,FALSE))</f>
        <v/>
      </c>
      <c r="D189" s="123" t="str">
        <f>IF(ISERROR(VLOOKUP(A189,'[1]Z07 一般公共预算财政拨款收入支出决算表(财决07表)'!$A$10:$T$500,11,FALSE)),"",VLOOKUP(A189,'[1]Z07 一般公共预算财政拨款收入支出决算表(财决07表)'!$A$10:$T$500,11,FALSE))</f>
        <v/>
      </c>
      <c r="E189" s="123" t="str">
        <f>IF(ISERROR(VLOOKUP(A189,'[1]Z07 一般公共预算财政拨款收入支出决算表(财决07表)'!$A$10:$T$500,12,FALSE)),"",VLOOKUP(A189,'[1]Z07 一般公共预算财政拨款收入支出决算表(财决07表)'!$A$10:$T$500,12,FALSE))</f>
        <v/>
      </c>
      <c r="F189" s="123" t="str">
        <f>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t="shared" si="11"/>
        <v/>
      </c>
      <c r="O189" s="4"/>
      <c r="P189" s="4"/>
      <c r="Q189" s="4"/>
      <c r="R189" s="4"/>
      <c r="S189" s="4"/>
      <c r="T189" s="4"/>
      <c r="U189" s="4"/>
      <c r="V189" s="4"/>
      <c r="W189" s="4"/>
      <c r="X189" s="4"/>
    </row>
    <row r="190" ht="20.15" customHeight="1" spans="1:24">
      <c r="A190" s="22" t="str">
        <f t="array" ref="A190">INDEX(G:G,SMALL(IF($K$12:$K$500=2,ROW($12:$500),4^8),ROW(G179)))&amp;""</f>
        <v/>
      </c>
      <c r="B190" s="116"/>
      <c r="C190" s="23" t="str">
        <f>IF(ISERROR(VLOOKUP(A190,'[1]Z07 一般公共预算财政拨款收入支出决算表(财决07表)'!$A$10:$T$500,4,FALSE)),"",VLOOKUP(A190,'[1]Z07 一般公共预算财政拨款收入支出决算表(财决07表)'!$A$10:$T$500,4,FALSE))</f>
        <v/>
      </c>
      <c r="D190" s="123" t="str">
        <f>IF(ISERROR(VLOOKUP(A190,'[1]Z07 一般公共预算财政拨款收入支出决算表(财决07表)'!$A$10:$T$500,11,FALSE)),"",VLOOKUP(A190,'[1]Z07 一般公共预算财政拨款收入支出决算表(财决07表)'!$A$10:$T$500,11,FALSE))</f>
        <v/>
      </c>
      <c r="E190" s="123" t="str">
        <f>IF(ISERROR(VLOOKUP(A190,'[1]Z07 一般公共预算财政拨款收入支出决算表(财决07表)'!$A$10:$T$500,12,FALSE)),"",VLOOKUP(A190,'[1]Z07 一般公共预算财政拨款收入支出决算表(财决07表)'!$A$10:$T$500,12,FALSE))</f>
        <v/>
      </c>
      <c r="F190" s="123" t="str">
        <f>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t="shared" si="11"/>
        <v/>
      </c>
      <c r="O190" s="4"/>
      <c r="P190" s="4"/>
      <c r="Q190" s="4"/>
      <c r="R190" s="4"/>
      <c r="S190" s="4"/>
      <c r="T190" s="4"/>
      <c r="U190" s="4"/>
      <c r="V190" s="4"/>
      <c r="W190" s="4"/>
      <c r="X190" s="4"/>
    </row>
    <row r="191" ht="20.15" customHeight="1" spans="1:24">
      <c r="A191" s="22" t="str">
        <f t="array" ref="A191">INDEX(G:G,SMALL(IF($K$12:$K$500=2,ROW($12:$500),4^8),ROW(G180)))&amp;""</f>
        <v/>
      </c>
      <c r="B191" s="116"/>
      <c r="C191" s="23" t="str">
        <f>IF(ISERROR(VLOOKUP(A191,'[1]Z07 一般公共预算财政拨款收入支出决算表(财决07表)'!$A$10:$T$500,4,FALSE)),"",VLOOKUP(A191,'[1]Z07 一般公共预算财政拨款收入支出决算表(财决07表)'!$A$10:$T$500,4,FALSE))</f>
        <v/>
      </c>
      <c r="D191" s="123" t="str">
        <f>IF(ISERROR(VLOOKUP(A191,'[1]Z07 一般公共预算财政拨款收入支出决算表(财决07表)'!$A$10:$T$500,11,FALSE)),"",VLOOKUP(A191,'[1]Z07 一般公共预算财政拨款收入支出决算表(财决07表)'!$A$10:$T$500,11,FALSE))</f>
        <v/>
      </c>
      <c r="E191" s="123" t="str">
        <f>IF(ISERROR(VLOOKUP(A191,'[1]Z07 一般公共预算财政拨款收入支出决算表(财决07表)'!$A$10:$T$500,12,FALSE)),"",VLOOKUP(A191,'[1]Z07 一般公共预算财政拨款收入支出决算表(财决07表)'!$A$10:$T$500,12,FALSE))</f>
        <v/>
      </c>
      <c r="F191" s="123" t="str">
        <f>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t="shared" si="11"/>
        <v/>
      </c>
      <c r="O191" s="4"/>
      <c r="P191" s="4"/>
      <c r="Q191" s="4"/>
      <c r="R191" s="4"/>
      <c r="S191" s="4"/>
      <c r="T191" s="4"/>
      <c r="U191" s="4"/>
      <c r="V191" s="4"/>
      <c r="W191" s="4"/>
      <c r="X191" s="4"/>
    </row>
    <row r="192" ht="20.15" customHeight="1" spans="1:24">
      <c r="A192" s="22" t="str">
        <f t="array" ref="A192">INDEX(G:G,SMALL(IF($K$12:$K$500=2,ROW($12:$500),4^8),ROW(G181)))&amp;""</f>
        <v/>
      </c>
      <c r="B192" s="116"/>
      <c r="C192" s="23" t="str">
        <f>IF(ISERROR(VLOOKUP(A192,'[1]Z07 一般公共预算财政拨款收入支出决算表(财决07表)'!$A$10:$T$500,4,FALSE)),"",VLOOKUP(A192,'[1]Z07 一般公共预算财政拨款收入支出决算表(财决07表)'!$A$10:$T$500,4,FALSE))</f>
        <v/>
      </c>
      <c r="D192" s="123" t="str">
        <f>IF(ISERROR(VLOOKUP(A192,'[1]Z07 一般公共预算财政拨款收入支出决算表(财决07表)'!$A$10:$T$500,11,FALSE)),"",VLOOKUP(A192,'[1]Z07 一般公共预算财政拨款收入支出决算表(财决07表)'!$A$10:$T$500,11,FALSE))</f>
        <v/>
      </c>
      <c r="E192" s="123" t="str">
        <f>IF(ISERROR(VLOOKUP(A192,'[1]Z07 一般公共预算财政拨款收入支出决算表(财决07表)'!$A$10:$T$500,12,FALSE)),"",VLOOKUP(A192,'[1]Z07 一般公共预算财政拨款收入支出决算表(财决07表)'!$A$10:$T$500,12,FALSE))</f>
        <v/>
      </c>
      <c r="F192" s="123" t="str">
        <f>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t="shared" si="11"/>
        <v/>
      </c>
      <c r="O192" s="4"/>
      <c r="P192" s="4"/>
      <c r="Q192" s="4"/>
      <c r="R192" s="4"/>
      <c r="S192" s="4"/>
      <c r="T192" s="4"/>
      <c r="U192" s="4"/>
      <c r="V192" s="4"/>
      <c r="W192" s="4"/>
      <c r="X192" s="4"/>
    </row>
    <row r="193" ht="20.15" customHeight="1" spans="1:24">
      <c r="A193" s="22" t="str">
        <f t="array" ref="A193">INDEX(G:G,SMALL(IF($K$12:$K$500=2,ROW($12:$500),4^8),ROW(G182)))&amp;""</f>
        <v/>
      </c>
      <c r="B193" s="116"/>
      <c r="C193" s="23" t="str">
        <f>IF(ISERROR(VLOOKUP(A193,'[1]Z07 一般公共预算财政拨款收入支出决算表(财决07表)'!$A$10:$T$500,4,FALSE)),"",VLOOKUP(A193,'[1]Z07 一般公共预算财政拨款收入支出决算表(财决07表)'!$A$10:$T$500,4,FALSE))</f>
        <v/>
      </c>
      <c r="D193" s="123" t="str">
        <f>IF(ISERROR(VLOOKUP(A193,'[1]Z07 一般公共预算财政拨款收入支出决算表(财决07表)'!$A$10:$T$500,11,FALSE)),"",VLOOKUP(A193,'[1]Z07 一般公共预算财政拨款收入支出决算表(财决07表)'!$A$10:$T$500,11,FALSE))</f>
        <v/>
      </c>
      <c r="E193" s="123" t="str">
        <f>IF(ISERROR(VLOOKUP(A193,'[1]Z07 一般公共预算财政拨款收入支出决算表(财决07表)'!$A$10:$T$500,12,FALSE)),"",VLOOKUP(A193,'[1]Z07 一般公共预算财政拨款收入支出决算表(财决07表)'!$A$10:$T$500,12,FALSE))</f>
        <v/>
      </c>
      <c r="F193" s="123" t="str">
        <f>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t="shared" si="11"/>
        <v/>
      </c>
      <c r="O193" s="4"/>
      <c r="P193" s="4"/>
      <c r="Q193" s="4"/>
      <c r="R193" s="4"/>
      <c r="S193" s="4"/>
      <c r="T193" s="4"/>
      <c r="U193" s="4"/>
      <c r="V193" s="4"/>
      <c r="W193" s="4"/>
      <c r="X193" s="4"/>
    </row>
    <row r="194" ht="20.15" customHeight="1" spans="1:24">
      <c r="A194" s="22" t="str">
        <f t="array" ref="A194">INDEX(G:G,SMALL(IF($K$12:$K$500=2,ROW($12:$500),4^8),ROW(G183)))&amp;""</f>
        <v/>
      </c>
      <c r="B194" s="116"/>
      <c r="C194" s="23" t="str">
        <f>IF(ISERROR(VLOOKUP(A194,'[1]Z07 一般公共预算财政拨款收入支出决算表(财决07表)'!$A$10:$T$500,4,FALSE)),"",VLOOKUP(A194,'[1]Z07 一般公共预算财政拨款收入支出决算表(财决07表)'!$A$10:$T$500,4,FALSE))</f>
        <v/>
      </c>
      <c r="D194" s="123" t="str">
        <f>IF(ISERROR(VLOOKUP(A194,'[1]Z07 一般公共预算财政拨款收入支出决算表(财决07表)'!$A$10:$T$500,11,FALSE)),"",VLOOKUP(A194,'[1]Z07 一般公共预算财政拨款收入支出决算表(财决07表)'!$A$10:$T$500,11,FALSE))</f>
        <v/>
      </c>
      <c r="E194" s="123" t="str">
        <f>IF(ISERROR(VLOOKUP(A194,'[1]Z07 一般公共预算财政拨款收入支出决算表(财决07表)'!$A$10:$T$500,12,FALSE)),"",VLOOKUP(A194,'[1]Z07 一般公共预算财政拨款收入支出决算表(财决07表)'!$A$10:$T$500,12,FALSE))</f>
        <v/>
      </c>
      <c r="F194" s="123" t="str">
        <f>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t="shared" si="11"/>
        <v/>
      </c>
      <c r="O194" s="4"/>
      <c r="P194" s="4"/>
      <c r="Q194" s="4"/>
      <c r="R194" s="4"/>
      <c r="S194" s="4"/>
      <c r="T194" s="4"/>
      <c r="U194" s="4"/>
      <c r="V194" s="4"/>
      <c r="W194" s="4"/>
      <c r="X194" s="4"/>
    </row>
    <row r="195" ht="20.15" customHeight="1" spans="1:24">
      <c r="A195" s="22" t="str">
        <f t="array" ref="A195">INDEX(G:G,SMALL(IF($K$12:$K$500=2,ROW($12:$500),4^8),ROW(G184)))&amp;""</f>
        <v/>
      </c>
      <c r="B195" s="116"/>
      <c r="C195" s="23" t="str">
        <f>IF(ISERROR(VLOOKUP(A195,'[1]Z07 一般公共预算财政拨款收入支出决算表(财决07表)'!$A$10:$T$500,4,FALSE)),"",VLOOKUP(A195,'[1]Z07 一般公共预算财政拨款收入支出决算表(财决07表)'!$A$10:$T$500,4,FALSE))</f>
        <v/>
      </c>
      <c r="D195" s="123" t="str">
        <f>IF(ISERROR(VLOOKUP(A195,'[1]Z07 一般公共预算财政拨款收入支出决算表(财决07表)'!$A$10:$T$500,11,FALSE)),"",VLOOKUP(A195,'[1]Z07 一般公共预算财政拨款收入支出决算表(财决07表)'!$A$10:$T$500,11,FALSE))</f>
        <v/>
      </c>
      <c r="E195" s="123" t="str">
        <f>IF(ISERROR(VLOOKUP(A195,'[1]Z07 一般公共预算财政拨款收入支出决算表(财决07表)'!$A$10:$T$500,12,FALSE)),"",VLOOKUP(A195,'[1]Z07 一般公共预算财政拨款收入支出决算表(财决07表)'!$A$10:$T$500,12,FALSE))</f>
        <v/>
      </c>
      <c r="F195" s="123" t="str">
        <f>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t="shared" si="11"/>
        <v/>
      </c>
      <c r="O195" s="4"/>
      <c r="P195" s="4"/>
      <c r="Q195" s="4"/>
      <c r="R195" s="4"/>
      <c r="S195" s="4"/>
      <c r="T195" s="4"/>
      <c r="U195" s="4"/>
      <c r="V195" s="4"/>
      <c r="W195" s="4"/>
      <c r="X195" s="4"/>
    </row>
    <row r="196" ht="20.15" customHeight="1" spans="1:24">
      <c r="A196" s="22" t="str">
        <f t="array" ref="A196">INDEX(G:G,SMALL(IF($K$12:$K$500=2,ROW($12:$500),4^8),ROW(G185)))&amp;""</f>
        <v/>
      </c>
      <c r="B196" s="116"/>
      <c r="C196" s="23" t="str">
        <f>IF(ISERROR(VLOOKUP(A196,'[1]Z07 一般公共预算财政拨款收入支出决算表(财决07表)'!$A$10:$T$500,4,FALSE)),"",VLOOKUP(A196,'[1]Z07 一般公共预算财政拨款收入支出决算表(财决07表)'!$A$10:$T$500,4,FALSE))</f>
        <v/>
      </c>
      <c r="D196" s="123" t="str">
        <f>IF(ISERROR(VLOOKUP(A196,'[1]Z07 一般公共预算财政拨款收入支出决算表(财决07表)'!$A$10:$T$500,11,FALSE)),"",VLOOKUP(A196,'[1]Z07 一般公共预算财政拨款收入支出决算表(财决07表)'!$A$10:$T$500,11,FALSE))</f>
        <v/>
      </c>
      <c r="E196" s="123" t="str">
        <f>IF(ISERROR(VLOOKUP(A196,'[1]Z07 一般公共预算财政拨款收入支出决算表(财决07表)'!$A$10:$T$500,12,FALSE)),"",VLOOKUP(A196,'[1]Z07 一般公共预算财政拨款收入支出决算表(财决07表)'!$A$10:$T$500,12,FALSE))</f>
        <v/>
      </c>
      <c r="F196" s="123" t="str">
        <f>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t="shared" si="11"/>
        <v/>
      </c>
      <c r="O196" s="4"/>
      <c r="P196" s="4"/>
      <c r="Q196" s="4"/>
      <c r="R196" s="4"/>
      <c r="S196" s="4"/>
      <c r="T196" s="4"/>
      <c r="U196" s="4"/>
      <c r="V196" s="4"/>
      <c r="W196" s="4"/>
      <c r="X196" s="4"/>
    </row>
    <row r="197" ht="20.15" customHeight="1" spans="1:24">
      <c r="A197" s="22" t="str">
        <f t="array" ref="A197">INDEX(G:G,SMALL(IF($K$12:$K$500=2,ROW($12:$500),4^8),ROW(G186)))&amp;""</f>
        <v/>
      </c>
      <c r="B197" s="116"/>
      <c r="C197" s="23" t="str">
        <f>IF(ISERROR(VLOOKUP(A197,'[1]Z07 一般公共预算财政拨款收入支出决算表(财决07表)'!$A$10:$T$500,4,FALSE)),"",VLOOKUP(A197,'[1]Z07 一般公共预算财政拨款收入支出决算表(财决07表)'!$A$10:$T$500,4,FALSE))</f>
        <v/>
      </c>
      <c r="D197" s="123" t="str">
        <f>IF(ISERROR(VLOOKUP(A197,'[1]Z07 一般公共预算财政拨款收入支出决算表(财决07表)'!$A$10:$T$500,11,FALSE)),"",VLOOKUP(A197,'[1]Z07 一般公共预算财政拨款收入支出决算表(财决07表)'!$A$10:$T$500,11,FALSE))</f>
        <v/>
      </c>
      <c r="E197" s="123" t="str">
        <f>IF(ISERROR(VLOOKUP(A197,'[1]Z07 一般公共预算财政拨款收入支出决算表(财决07表)'!$A$10:$T$500,12,FALSE)),"",VLOOKUP(A197,'[1]Z07 一般公共预算财政拨款收入支出决算表(财决07表)'!$A$10:$T$500,12,FALSE))</f>
        <v/>
      </c>
      <c r="F197" s="123" t="str">
        <f>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t="shared" si="11"/>
        <v/>
      </c>
      <c r="O197" s="4"/>
      <c r="P197" s="4"/>
      <c r="Q197" s="4"/>
      <c r="R197" s="4"/>
      <c r="S197" s="4"/>
      <c r="T197" s="4"/>
      <c r="U197" s="4"/>
      <c r="V197" s="4"/>
      <c r="W197" s="4"/>
      <c r="X197" s="4"/>
    </row>
    <row r="198" ht="20.15" customHeight="1" spans="1:24">
      <c r="A198" s="22" t="str">
        <f t="array" ref="A198">INDEX(G:G,SMALL(IF($K$12:$K$500=2,ROW($12:$500),4^8),ROW(G187)))&amp;""</f>
        <v/>
      </c>
      <c r="B198" s="116"/>
      <c r="C198" s="23" t="str">
        <f>IF(ISERROR(VLOOKUP(A198,'[1]Z07 一般公共预算财政拨款收入支出决算表(财决07表)'!$A$10:$T$500,4,FALSE)),"",VLOOKUP(A198,'[1]Z07 一般公共预算财政拨款收入支出决算表(财决07表)'!$A$10:$T$500,4,FALSE))</f>
        <v/>
      </c>
      <c r="D198" s="123" t="str">
        <f>IF(ISERROR(VLOOKUP(A198,'[1]Z07 一般公共预算财政拨款收入支出决算表(财决07表)'!$A$10:$T$500,11,FALSE)),"",VLOOKUP(A198,'[1]Z07 一般公共预算财政拨款收入支出决算表(财决07表)'!$A$10:$T$500,11,FALSE))</f>
        <v/>
      </c>
      <c r="E198" s="123" t="str">
        <f>IF(ISERROR(VLOOKUP(A198,'[1]Z07 一般公共预算财政拨款收入支出决算表(财决07表)'!$A$10:$T$500,12,FALSE)),"",VLOOKUP(A198,'[1]Z07 一般公共预算财政拨款收入支出决算表(财决07表)'!$A$10:$T$500,12,FALSE))</f>
        <v/>
      </c>
      <c r="F198" s="123" t="str">
        <f>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t="shared" si="11"/>
        <v/>
      </c>
      <c r="O198" s="4"/>
      <c r="P198" s="4"/>
      <c r="Q198" s="4"/>
      <c r="R198" s="4"/>
      <c r="S198" s="4"/>
      <c r="T198" s="4"/>
      <c r="U198" s="4"/>
      <c r="V198" s="4"/>
      <c r="W198" s="4"/>
      <c r="X198" s="4"/>
    </row>
    <row r="199" ht="20.15" customHeight="1" spans="1:24">
      <c r="A199" s="22" t="str">
        <f t="array" ref="A199">INDEX(G:G,SMALL(IF($K$12:$K$500=2,ROW($12:$500),4^8),ROW(G188)))&amp;""</f>
        <v/>
      </c>
      <c r="B199" s="116"/>
      <c r="C199" s="23" t="str">
        <f>IF(ISERROR(VLOOKUP(A199,'[1]Z07 一般公共预算财政拨款收入支出决算表(财决07表)'!$A$10:$T$500,4,FALSE)),"",VLOOKUP(A199,'[1]Z07 一般公共预算财政拨款收入支出决算表(财决07表)'!$A$10:$T$500,4,FALSE))</f>
        <v/>
      </c>
      <c r="D199" s="123" t="str">
        <f>IF(ISERROR(VLOOKUP(A199,'[1]Z07 一般公共预算财政拨款收入支出决算表(财决07表)'!$A$10:$T$500,11,FALSE)),"",VLOOKUP(A199,'[1]Z07 一般公共预算财政拨款收入支出决算表(财决07表)'!$A$10:$T$500,11,FALSE))</f>
        <v/>
      </c>
      <c r="E199" s="123" t="str">
        <f>IF(ISERROR(VLOOKUP(A199,'[1]Z07 一般公共预算财政拨款收入支出决算表(财决07表)'!$A$10:$T$500,12,FALSE)),"",VLOOKUP(A199,'[1]Z07 一般公共预算财政拨款收入支出决算表(财决07表)'!$A$10:$T$500,12,FALSE))</f>
        <v/>
      </c>
      <c r="F199" s="123" t="str">
        <f>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t="shared" si="11"/>
        <v/>
      </c>
      <c r="O199" s="4"/>
      <c r="P199" s="4"/>
      <c r="Q199" s="4"/>
      <c r="R199" s="4"/>
      <c r="S199" s="4"/>
      <c r="T199" s="4"/>
      <c r="U199" s="4"/>
      <c r="V199" s="4"/>
      <c r="W199" s="4"/>
      <c r="X199" s="4"/>
    </row>
    <row r="200" ht="20.15" customHeight="1" spans="1:24">
      <c r="A200" s="22" t="str">
        <f t="array" ref="A200">INDEX(G:G,SMALL(IF($K$12:$K$500=2,ROW($12:$500),4^8),ROW(G189)))&amp;""</f>
        <v/>
      </c>
      <c r="B200" s="116"/>
      <c r="C200" s="23" t="str">
        <f>IF(ISERROR(VLOOKUP(A200,'[1]Z07 一般公共预算财政拨款收入支出决算表(财决07表)'!$A$10:$T$500,4,FALSE)),"",VLOOKUP(A200,'[1]Z07 一般公共预算财政拨款收入支出决算表(财决07表)'!$A$10:$T$500,4,FALSE))</f>
        <v/>
      </c>
      <c r="D200" s="123" t="str">
        <f>IF(ISERROR(VLOOKUP(A200,'[1]Z07 一般公共预算财政拨款收入支出决算表(财决07表)'!$A$10:$T$500,11,FALSE)),"",VLOOKUP(A200,'[1]Z07 一般公共预算财政拨款收入支出决算表(财决07表)'!$A$10:$T$500,11,FALSE))</f>
        <v/>
      </c>
      <c r="E200" s="123" t="str">
        <f>IF(ISERROR(VLOOKUP(A200,'[1]Z07 一般公共预算财政拨款收入支出决算表(财决07表)'!$A$10:$T$500,12,FALSE)),"",VLOOKUP(A200,'[1]Z07 一般公共预算财政拨款收入支出决算表(财决07表)'!$A$10:$T$500,12,FALSE))</f>
        <v/>
      </c>
      <c r="F200" s="123" t="str">
        <f>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t="shared" si="11"/>
        <v/>
      </c>
      <c r="O200" s="4"/>
      <c r="P200" s="4"/>
      <c r="Q200" s="4"/>
      <c r="R200" s="4"/>
      <c r="S200" s="4"/>
      <c r="T200" s="4"/>
      <c r="U200" s="4"/>
      <c r="V200" s="4"/>
      <c r="W200" s="4"/>
      <c r="X200" s="4"/>
    </row>
    <row r="201" ht="20.15" customHeight="1" spans="1:24">
      <c r="A201" s="22" t="str">
        <f t="array" ref="A201">INDEX(G:G,SMALL(IF($K$12:$K$500=2,ROW($12:$500),4^8),ROW(G190)))&amp;""</f>
        <v/>
      </c>
      <c r="B201" s="116"/>
      <c r="C201" s="23" t="str">
        <f>IF(ISERROR(VLOOKUP(A201,'[1]Z07 一般公共预算财政拨款收入支出决算表(财决07表)'!$A$10:$T$500,4,FALSE)),"",VLOOKUP(A201,'[1]Z07 一般公共预算财政拨款收入支出决算表(财决07表)'!$A$10:$T$500,4,FALSE))</f>
        <v/>
      </c>
      <c r="D201" s="123" t="str">
        <f>IF(ISERROR(VLOOKUP(A201,'[1]Z07 一般公共预算财政拨款收入支出决算表(财决07表)'!$A$10:$T$500,11,FALSE)),"",VLOOKUP(A201,'[1]Z07 一般公共预算财政拨款收入支出决算表(财决07表)'!$A$10:$T$500,11,FALSE))</f>
        <v/>
      </c>
      <c r="E201" s="123" t="str">
        <f>IF(ISERROR(VLOOKUP(A201,'[1]Z07 一般公共预算财政拨款收入支出决算表(财决07表)'!$A$10:$T$500,12,FALSE)),"",VLOOKUP(A201,'[1]Z07 一般公共预算财政拨款收入支出决算表(财决07表)'!$A$10:$T$500,12,FALSE))</f>
        <v/>
      </c>
      <c r="F201" s="123" t="str">
        <f>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t="shared" si="11"/>
        <v/>
      </c>
      <c r="O201" s="4"/>
      <c r="P201" s="4"/>
      <c r="Q201" s="4"/>
      <c r="R201" s="4"/>
      <c r="S201" s="4"/>
      <c r="T201" s="4"/>
      <c r="U201" s="4"/>
      <c r="V201" s="4"/>
      <c r="W201" s="4"/>
      <c r="X201" s="4"/>
    </row>
    <row r="202" ht="20.15" customHeight="1" spans="1:24">
      <c r="A202" s="22" t="str">
        <f t="array" ref="A202">INDEX(G:G,SMALL(IF($K$12:$K$500=2,ROW($12:$500),4^8),ROW(G191)))&amp;""</f>
        <v/>
      </c>
      <c r="B202" s="116"/>
      <c r="C202" s="23" t="str">
        <f>IF(ISERROR(VLOOKUP(A202,'[1]Z07 一般公共预算财政拨款收入支出决算表(财决07表)'!$A$10:$T$500,4,FALSE)),"",VLOOKUP(A202,'[1]Z07 一般公共预算财政拨款收入支出决算表(财决07表)'!$A$10:$T$500,4,FALSE))</f>
        <v/>
      </c>
      <c r="D202" s="123" t="str">
        <f>IF(ISERROR(VLOOKUP(A202,'[1]Z07 一般公共预算财政拨款收入支出决算表(财决07表)'!$A$10:$T$500,11,FALSE)),"",VLOOKUP(A202,'[1]Z07 一般公共预算财政拨款收入支出决算表(财决07表)'!$A$10:$T$500,11,FALSE))</f>
        <v/>
      </c>
      <c r="E202" s="123" t="str">
        <f>IF(ISERROR(VLOOKUP(A202,'[1]Z07 一般公共预算财政拨款收入支出决算表(财决07表)'!$A$10:$T$500,12,FALSE)),"",VLOOKUP(A202,'[1]Z07 一般公共预算财政拨款收入支出决算表(财决07表)'!$A$10:$T$500,12,FALSE))</f>
        <v/>
      </c>
      <c r="F202" s="123" t="str">
        <f>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t="shared" si="11"/>
        <v/>
      </c>
      <c r="O202" s="4"/>
      <c r="P202" s="4"/>
      <c r="Q202" s="4"/>
      <c r="R202" s="4"/>
      <c r="S202" s="4"/>
      <c r="T202" s="4"/>
      <c r="U202" s="4"/>
      <c r="V202" s="4"/>
      <c r="W202" s="4"/>
      <c r="X202" s="4"/>
    </row>
    <row r="203" ht="20.15" customHeight="1" spans="1:24">
      <c r="A203" s="22" t="str">
        <f t="array" ref="A203">INDEX(G:G,SMALL(IF($K$12:$K$500=2,ROW($12:$500),4^8),ROW(G192)))&amp;""</f>
        <v/>
      </c>
      <c r="B203" s="116"/>
      <c r="C203" s="23" t="str">
        <f>IF(ISERROR(VLOOKUP(A203,'[1]Z07 一般公共预算财政拨款收入支出决算表(财决07表)'!$A$10:$T$500,4,FALSE)),"",VLOOKUP(A203,'[1]Z07 一般公共预算财政拨款收入支出决算表(财决07表)'!$A$10:$T$500,4,FALSE))</f>
        <v/>
      </c>
      <c r="D203" s="123" t="str">
        <f>IF(ISERROR(VLOOKUP(A203,'[1]Z07 一般公共预算财政拨款收入支出决算表(财决07表)'!$A$10:$T$500,11,FALSE)),"",VLOOKUP(A203,'[1]Z07 一般公共预算财政拨款收入支出决算表(财决07表)'!$A$10:$T$500,11,FALSE))</f>
        <v/>
      </c>
      <c r="E203" s="123" t="str">
        <f>IF(ISERROR(VLOOKUP(A203,'[1]Z07 一般公共预算财政拨款收入支出决算表(财决07表)'!$A$10:$T$500,12,FALSE)),"",VLOOKUP(A203,'[1]Z07 一般公共预算财政拨款收入支出决算表(财决07表)'!$A$10:$T$500,12,FALSE))</f>
        <v/>
      </c>
      <c r="F203" s="123" t="str">
        <f>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t="shared" si="11"/>
        <v/>
      </c>
      <c r="O203" s="4"/>
      <c r="P203" s="4"/>
      <c r="Q203" s="4"/>
      <c r="R203" s="4"/>
      <c r="S203" s="4"/>
      <c r="T203" s="4"/>
      <c r="U203" s="4"/>
      <c r="V203" s="4"/>
      <c r="W203" s="4"/>
      <c r="X203" s="4"/>
    </row>
    <row r="204" ht="20.15" customHeight="1" spans="1:24">
      <c r="A204" s="22" t="str">
        <f t="array" ref="A204">INDEX(G:G,SMALL(IF($K$12:$K$500=2,ROW($12:$500),4^8),ROW(G193)))&amp;""</f>
        <v/>
      </c>
      <c r="B204" s="116"/>
      <c r="C204" s="23" t="str">
        <f>IF(ISERROR(VLOOKUP(A204,'[1]Z07 一般公共预算财政拨款收入支出决算表(财决07表)'!$A$10:$T$500,4,FALSE)),"",VLOOKUP(A204,'[1]Z07 一般公共预算财政拨款收入支出决算表(财决07表)'!$A$10:$T$500,4,FALSE))</f>
        <v/>
      </c>
      <c r="D204" s="123" t="str">
        <f>IF(ISERROR(VLOOKUP(A204,'[1]Z07 一般公共预算财政拨款收入支出决算表(财决07表)'!$A$10:$T$500,11,FALSE)),"",VLOOKUP(A204,'[1]Z07 一般公共预算财政拨款收入支出决算表(财决07表)'!$A$10:$T$500,11,FALSE))</f>
        <v/>
      </c>
      <c r="E204" s="123" t="str">
        <f>IF(ISERROR(VLOOKUP(A204,'[1]Z07 一般公共预算财政拨款收入支出决算表(财决07表)'!$A$10:$T$500,12,FALSE)),"",VLOOKUP(A204,'[1]Z07 一般公共预算财政拨款收入支出决算表(财决07表)'!$A$10:$T$500,12,FALSE))</f>
        <v/>
      </c>
      <c r="F204" s="123" t="str">
        <f>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t="shared" si="11"/>
        <v/>
      </c>
      <c r="O204" s="4"/>
      <c r="P204" s="4"/>
      <c r="Q204" s="4"/>
      <c r="R204" s="4"/>
      <c r="S204" s="4"/>
      <c r="T204" s="4"/>
      <c r="U204" s="4"/>
      <c r="V204" s="4"/>
      <c r="W204" s="4"/>
      <c r="X204" s="4"/>
    </row>
    <row r="205" ht="20.15" customHeight="1" spans="1:24">
      <c r="A205" s="22" t="str">
        <f t="array" ref="A205">INDEX(G:G,SMALL(IF($K$12:$K$500=2,ROW($12:$500),4^8),ROW(G194)))&amp;""</f>
        <v/>
      </c>
      <c r="B205" s="116"/>
      <c r="C205" s="23" t="str">
        <f>IF(ISERROR(VLOOKUP(A205,'[1]Z07 一般公共预算财政拨款收入支出决算表(财决07表)'!$A$10:$T$500,4,FALSE)),"",VLOOKUP(A205,'[1]Z07 一般公共预算财政拨款收入支出决算表(财决07表)'!$A$10:$T$500,4,FALSE))</f>
        <v/>
      </c>
      <c r="D205" s="123" t="str">
        <f>IF(ISERROR(VLOOKUP(A205,'[1]Z07 一般公共预算财政拨款收入支出决算表(财决07表)'!$A$10:$T$500,11,FALSE)),"",VLOOKUP(A205,'[1]Z07 一般公共预算财政拨款收入支出决算表(财决07表)'!$A$10:$T$500,11,FALSE))</f>
        <v/>
      </c>
      <c r="E205" s="123" t="str">
        <f>IF(ISERROR(VLOOKUP(A205,'[1]Z07 一般公共预算财政拨款收入支出决算表(财决07表)'!$A$10:$T$500,12,FALSE)),"",VLOOKUP(A205,'[1]Z07 一般公共预算财政拨款收入支出决算表(财决07表)'!$A$10:$T$500,12,FALSE))</f>
        <v/>
      </c>
      <c r="F205" s="123" t="str">
        <f>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t="shared" ref="L205:L268" si="15">IF(C205&lt;&gt;"",ROW(),"")</f>
        <v/>
      </c>
      <c r="O205" s="4"/>
      <c r="P205" s="4"/>
      <c r="Q205" s="4"/>
      <c r="R205" s="4"/>
      <c r="S205" s="4"/>
      <c r="T205" s="4"/>
      <c r="U205" s="4"/>
      <c r="V205" s="4"/>
      <c r="W205" s="4"/>
      <c r="X205" s="4"/>
    </row>
    <row r="206" ht="20.15" customHeight="1" spans="1:24">
      <c r="A206" s="22" t="str">
        <f t="array" ref="A206">INDEX(G:G,SMALL(IF($K$12:$K$500=2,ROW($12:$500),4^8),ROW(G195)))&amp;""</f>
        <v/>
      </c>
      <c r="B206" s="116"/>
      <c r="C206" s="23" t="str">
        <f>IF(ISERROR(VLOOKUP(A206,'[1]Z07 一般公共预算财政拨款收入支出决算表(财决07表)'!$A$10:$T$500,4,FALSE)),"",VLOOKUP(A206,'[1]Z07 一般公共预算财政拨款收入支出决算表(财决07表)'!$A$10:$T$500,4,FALSE))</f>
        <v/>
      </c>
      <c r="D206" s="123" t="str">
        <f>IF(ISERROR(VLOOKUP(A206,'[1]Z07 一般公共预算财政拨款收入支出决算表(财决07表)'!$A$10:$T$500,11,FALSE)),"",VLOOKUP(A206,'[1]Z07 一般公共预算财政拨款收入支出决算表(财决07表)'!$A$10:$T$500,11,FALSE))</f>
        <v/>
      </c>
      <c r="E206" s="123" t="str">
        <f>IF(ISERROR(VLOOKUP(A206,'[1]Z07 一般公共预算财政拨款收入支出决算表(财决07表)'!$A$10:$T$500,12,FALSE)),"",VLOOKUP(A206,'[1]Z07 一般公共预算财政拨款收入支出决算表(财决07表)'!$A$10:$T$500,12,FALSE))</f>
        <v/>
      </c>
      <c r="F206" s="123" t="str">
        <f>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t="shared" si="15"/>
        <v/>
      </c>
      <c r="O206" s="4"/>
      <c r="P206" s="4"/>
      <c r="Q206" s="4"/>
      <c r="R206" s="4"/>
      <c r="S206" s="4"/>
      <c r="T206" s="4"/>
      <c r="U206" s="4"/>
      <c r="V206" s="4"/>
      <c r="W206" s="4"/>
      <c r="X206" s="4"/>
    </row>
    <row r="207" ht="20.15" customHeight="1" spans="1:24">
      <c r="A207" s="22" t="str">
        <f t="array" ref="A207">INDEX(G:G,SMALL(IF($K$12:$K$500=2,ROW($12:$500),4^8),ROW(G196)))&amp;""</f>
        <v/>
      </c>
      <c r="B207" s="116"/>
      <c r="C207" s="23" t="str">
        <f>IF(ISERROR(VLOOKUP(A207,'[1]Z07 一般公共预算财政拨款收入支出决算表(财决07表)'!$A$10:$T$500,4,FALSE)),"",VLOOKUP(A207,'[1]Z07 一般公共预算财政拨款收入支出决算表(财决07表)'!$A$10:$T$500,4,FALSE))</f>
        <v/>
      </c>
      <c r="D207" s="123" t="str">
        <f>IF(ISERROR(VLOOKUP(A207,'[1]Z07 一般公共预算财政拨款收入支出决算表(财决07表)'!$A$10:$T$500,11,FALSE)),"",VLOOKUP(A207,'[1]Z07 一般公共预算财政拨款收入支出决算表(财决07表)'!$A$10:$T$500,11,FALSE))</f>
        <v/>
      </c>
      <c r="E207" s="123" t="str">
        <f>IF(ISERROR(VLOOKUP(A207,'[1]Z07 一般公共预算财政拨款收入支出决算表(财决07表)'!$A$10:$T$500,12,FALSE)),"",VLOOKUP(A207,'[1]Z07 一般公共预算财政拨款收入支出决算表(财决07表)'!$A$10:$T$500,12,FALSE))</f>
        <v/>
      </c>
      <c r="F207" s="123" t="str">
        <f>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t="shared" si="15"/>
        <v/>
      </c>
      <c r="O207" s="4"/>
      <c r="P207" s="4"/>
      <c r="Q207" s="4"/>
      <c r="R207" s="4"/>
      <c r="S207" s="4"/>
      <c r="T207" s="4"/>
      <c r="U207" s="4"/>
      <c r="V207" s="4"/>
      <c r="W207" s="4"/>
      <c r="X207" s="4"/>
    </row>
    <row r="208" ht="20.15" customHeight="1" spans="1:24">
      <c r="A208" s="22" t="str">
        <f t="array" ref="A208">INDEX(G:G,SMALL(IF($K$12:$K$500=2,ROW($12:$500),4^8),ROW(G197)))&amp;""</f>
        <v/>
      </c>
      <c r="B208" s="116"/>
      <c r="C208" s="23" t="str">
        <f>IF(ISERROR(VLOOKUP(A208,'[1]Z07 一般公共预算财政拨款收入支出决算表(财决07表)'!$A$10:$T$500,4,FALSE)),"",VLOOKUP(A208,'[1]Z07 一般公共预算财政拨款收入支出决算表(财决07表)'!$A$10:$T$500,4,FALSE))</f>
        <v/>
      </c>
      <c r="D208" s="123" t="str">
        <f>IF(ISERROR(VLOOKUP(A208,'[1]Z07 一般公共预算财政拨款收入支出决算表(财决07表)'!$A$10:$T$500,11,FALSE)),"",VLOOKUP(A208,'[1]Z07 一般公共预算财政拨款收入支出决算表(财决07表)'!$A$10:$T$500,11,FALSE))</f>
        <v/>
      </c>
      <c r="E208" s="123" t="str">
        <f>IF(ISERROR(VLOOKUP(A208,'[1]Z07 一般公共预算财政拨款收入支出决算表(财决07表)'!$A$10:$T$500,12,FALSE)),"",VLOOKUP(A208,'[1]Z07 一般公共预算财政拨款收入支出决算表(财决07表)'!$A$10:$T$500,12,FALSE))</f>
        <v/>
      </c>
      <c r="F208" s="123" t="str">
        <f>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t="shared" si="15"/>
        <v/>
      </c>
      <c r="O208" s="4"/>
      <c r="P208" s="4"/>
      <c r="Q208" s="4"/>
      <c r="R208" s="4"/>
      <c r="S208" s="4"/>
      <c r="T208" s="4"/>
      <c r="U208" s="4"/>
      <c r="V208" s="4"/>
      <c r="W208" s="4"/>
      <c r="X208" s="4"/>
    </row>
    <row r="209" ht="20.15" customHeight="1" spans="1:24">
      <c r="A209" s="22" t="str">
        <f t="array" ref="A209">INDEX(G:G,SMALL(IF($K$12:$K$500=2,ROW($12:$500),4^8),ROW(G198)))&amp;""</f>
        <v/>
      </c>
      <c r="B209" s="116"/>
      <c r="C209" s="23" t="str">
        <f>IF(ISERROR(VLOOKUP(A209,'[1]Z07 一般公共预算财政拨款收入支出决算表(财决07表)'!$A$10:$T$500,4,FALSE)),"",VLOOKUP(A209,'[1]Z07 一般公共预算财政拨款收入支出决算表(财决07表)'!$A$10:$T$500,4,FALSE))</f>
        <v/>
      </c>
      <c r="D209" s="123" t="str">
        <f>IF(ISERROR(VLOOKUP(A209,'[1]Z07 一般公共预算财政拨款收入支出决算表(财决07表)'!$A$10:$T$500,11,FALSE)),"",VLOOKUP(A209,'[1]Z07 一般公共预算财政拨款收入支出决算表(财决07表)'!$A$10:$T$500,11,FALSE))</f>
        <v/>
      </c>
      <c r="E209" s="123" t="str">
        <f>IF(ISERROR(VLOOKUP(A209,'[1]Z07 一般公共预算财政拨款收入支出决算表(财决07表)'!$A$10:$T$500,12,FALSE)),"",VLOOKUP(A209,'[1]Z07 一般公共预算财政拨款收入支出决算表(财决07表)'!$A$10:$T$500,12,FALSE))</f>
        <v/>
      </c>
      <c r="F209" s="123" t="str">
        <f>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t="shared" si="15"/>
        <v/>
      </c>
      <c r="O209" s="4"/>
      <c r="P209" s="4"/>
      <c r="Q209" s="4"/>
      <c r="R209" s="4"/>
      <c r="S209" s="4"/>
      <c r="T209" s="4"/>
      <c r="U209" s="4"/>
      <c r="V209" s="4"/>
      <c r="W209" s="4"/>
      <c r="X209" s="4"/>
    </row>
    <row r="210" ht="20.15" customHeight="1" spans="1:24">
      <c r="A210" s="22" t="str">
        <f t="array" ref="A210">INDEX(G:G,SMALL(IF($K$12:$K$500=2,ROW($12:$500),4^8),ROW(G199)))&amp;""</f>
        <v/>
      </c>
      <c r="B210" s="116"/>
      <c r="C210" s="23" t="str">
        <f>IF(ISERROR(VLOOKUP(A210,'[1]Z07 一般公共预算财政拨款收入支出决算表(财决07表)'!$A$10:$T$500,4,FALSE)),"",VLOOKUP(A210,'[1]Z07 一般公共预算财政拨款收入支出决算表(财决07表)'!$A$10:$T$500,4,FALSE))</f>
        <v/>
      </c>
      <c r="D210" s="123" t="str">
        <f>IF(ISERROR(VLOOKUP(A210,'[1]Z07 一般公共预算财政拨款收入支出决算表(财决07表)'!$A$10:$T$500,11,FALSE)),"",VLOOKUP(A210,'[1]Z07 一般公共预算财政拨款收入支出决算表(财决07表)'!$A$10:$T$500,11,FALSE))</f>
        <v/>
      </c>
      <c r="E210" s="123" t="str">
        <f>IF(ISERROR(VLOOKUP(A210,'[1]Z07 一般公共预算财政拨款收入支出决算表(财决07表)'!$A$10:$T$500,12,FALSE)),"",VLOOKUP(A210,'[1]Z07 一般公共预算财政拨款收入支出决算表(财决07表)'!$A$10:$T$500,12,FALSE))</f>
        <v/>
      </c>
      <c r="F210" s="123" t="str">
        <f>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t="shared" si="15"/>
        <v/>
      </c>
      <c r="O210" s="4"/>
      <c r="P210" s="4"/>
      <c r="Q210" s="4"/>
      <c r="R210" s="4"/>
      <c r="S210" s="4"/>
      <c r="T210" s="4"/>
      <c r="U210" s="4"/>
      <c r="V210" s="4"/>
      <c r="W210" s="4"/>
      <c r="X210" s="4"/>
    </row>
    <row r="211" ht="20.15" customHeight="1" spans="1:24">
      <c r="A211" s="22" t="str">
        <f t="array" ref="A211">INDEX(G:G,SMALL(IF($K$12:$K$500=2,ROW($12:$500),4^8),ROW(G200)))&amp;""</f>
        <v/>
      </c>
      <c r="B211" s="116"/>
      <c r="C211" s="23" t="str">
        <f>IF(ISERROR(VLOOKUP(A211,'[1]Z07 一般公共预算财政拨款收入支出决算表(财决07表)'!$A$10:$T$500,4,FALSE)),"",VLOOKUP(A211,'[1]Z07 一般公共预算财政拨款收入支出决算表(财决07表)'!$A$10:$T$500,4,FALSE))</f>
        <v/>
      </c>
      <c r="D211" s="123" t="str">
        <f>IF(ISERROR(VLOOKUP(A211,'[1]Z07 一般公共预算财政拨款收入支出决算表(财决07表)'!$A$10:$T$500,11,FALSE)),"",VLOOKUP(A211,'[1]Z07 一般公共预算财政拨款收入支出决算表(财决07表)'!$A$10:$T$500,11,FALSE))</f>
        <v/>
      </c>
      <c r="E211" s="123" t="str">
        <f>IF(ISERROR(VLOOKUP(A211,'[1]Z07 一般公共预算财政拨款收入支出决算表(财决07表)'!$A$10:$T$500,12,FALSE)),"",VLOOKUP(A211,'[1]Z07 一般公共预算财政拨款收入支出决算表(财决07表)'!$A$10:$T$500,12,FALSE))</f>
        <v/>
      </c>
      <c r="F211" s="123" t="str">
        <f>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t="shared" si="15"/>
        <v/>
      </c>
      <c r="O211" s="4"/>
      <c r="P211" s="4"/>
      <c r="Q211" s="4"/>
      <c r="R211" s="4"/>
      <c r="S211" s="4"/>
      <c r="T211" s="4"/>
      <c r="U211" s="4"/>
      <c r="V211" s="4"/>
      <c r="W211" s="4"/>
      <c r="X211" s="4"/>
    </row>
    <row r="212" ht="20.15" customHeight="1" spans="1:24">
      <c r="A212" s="22" t="str">
        <f t="array" ref="A212">INDEX(G:G,SMALL(IF($K$12:$K$500=2,ROW($12:$500),4^8),ROW(G201)))&amp;""</f>
        <v/>
      </c>
      <c r="B212" s="116"/>
      <c r="C212" s="23" t="str">
        <f>IF(ISERROR(VLOOKUP(A212,'[1]Z07 一般公共预算财政拨款收入支出决算表(财决07表)'!$A$10:$T$500,4,FALSE)),"",VLOOKUP(A212,'[1]Z07 一般公共预算财政拨款收入支出决算表(财决07表)'!$A$10:$T$500,4,FALSE))</f>
        <v/>
      </c>
      <c r="D212" s="123" t="str">
        <f>IF(ISERROR(VLOOKUP(A212,'[1]Z07 一般公共预算财政拨款收入支出决算表(财决07表)'!$A$10:$T$500,11,FALSE)),"",VLOOKUP(A212,'[1]Z07 一般公共预算财政拨款收入支出决算表(财决07表)'!$A$10:$T$500,11,FALSE))</f>
        <v/>
      </c>
      <c r="E212" s="123" t="str">
        <f>IF(ISERROR(VLOOKUP(A212,'[1]Z07 一般公共预算财政拨款收入支出决算表(财决07表)'!$A$10:$T$500,12,FALSE)),"",VLOOKUP(A212,'[1]Z07 一般公共预算财政拨款收入支出决算表(财决07表)'!$A$10:$T$500,12,FALSE))</f>
        <v/>
      </c>
      <c r="F212" s="123" t="str">
        <f>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t="shared" si="15"/>
        <v/>
      </c>
      <c r="O212" s="4"/>
      <c r="P212" s="4"/>
      <c r="Q212" s="4"/>
      <c r="R212" s="4"/>
      <c r="S212" s="4"/>
      <c r="T212" s="4"/>
      <c r="U212" s="4"/>
      <c r="V212" s="4"/>
      <c r="W212" s="4"/>
      <c r="X212" s="4"/>
    </row>
    <row r="213" ht="20.15" customHeight="1" spans="1:24">
      <c r="A213" s="22" t="str">
        <f t="array" ref="A213">INDEX(G:G,SMALL(IF($K$12:$K$500=2,ROW($12:$500),4^8),ROW(G202)))&amp;""</f>
        <v/>
      </c>
      <c r="B213" s="116"/>
      <c r="C213" s="23" t="str">
        <f>IF(ISERROR(VLOOKUP(A213,'[1]Z07 一般公共预算财政拨款收入支出决算表(财决07表)'!$A$10:$T$500,4,FALSE)),"",VLOOKUP(A213,'[1]Z07 一般公共预算财政拨款收入支出决算表(财决07表)'!$A$10:$T$500,4,FALSE))</f>
        <v/>
      </c>
      <c r="D213" s="123" t="str">
        <f>IF(ISERROR(VLOOKUP(A213,'[1]Z07 一般公共预算财政拨款收入支出决算表(财决07表)'!$A$10:$T$500,11,FALSE)),"",VLOOKUP(A213,'[1]Z07 一般公共预算财政拨款收入支出决算表(财决07表)'!$A$10:$T$500,11,FALSE))</f>
        <v/>
      </c>
      <c r="E213" s="123" t="str">
        <f>IF(ISERROR(VLOOKUP(A213,'[1]Z07 一般公共预算财政拨款收入支出决算表(财决07表)'!$A$10:$T$500,12,FALSE)),"",VLOOKUP(A213,'[1]Z07 一般公共预算财政拨款收入支出决算表(财决07表)'!$A$10:$T$500,12,FALSE))</f>
        <v/>
      </c>
      <c r="F213" s="123" t="str">
        <f>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t="shared" si="15"/>
        <v/>
      </c>
      <c r="O213" s="4"/>
      <c r="P213" s="4"/>
      <c r="Q213" s="4"/>
      <c r="R213" s="4"/>
      <c r="S213" s="4"/>
      <c r="T213" s="4"/>
      <c r="U213" s="4"/>
      <c r="V213" s="4"/>
      <c r="W213" s="4"/>
      <c r="X213" s="4"/>
    </row>
    <row r="214" ht="20.15" customHeight="1" spans="1:24">
      <c r="A214" s="22" t="str">
        <f t="array" ref="A214">INDEX(G:G,SMALL(IF($K$12:$K$500=2,ROW($12:$500),4^8),ROW(G203)))&amp;""</f>
        <v/>
      </c>
      <c r="B214" s="116"/>
      <c r="C214" s="23" t="str">
        <f>IF(ISERROR(VLOOKUP(A214,'[1]Z07 一般公共预算财政拨款收入支出决算表(财决07表)'!$A$10:$T$500,4,FALSE)),"",VLOOKUP(A214,'[1]Z07 一般公共预算财政拨款收入支出决算表(财决07表)'!$A$10:$T$500,4,FALSE))</f>
        <v/>
      </c>
      <c r="D214" s="123" t="str">
        <f>IF(ISERROR(VLOOKUP(A214,'[1]Z07 一般公共预算财政拨款收入支出决算表(财决07表)'!$A$10:$T$500,11,FALSE)),"",VLOOKUP(A214,'[1]Z07 一般公共预算财政拨款收入支出决算表(财决07表)'!$A$10:$T$500,11,FALSE))</f>
        <v/>
      </c>
      <c r="E214" s="123" t="str">
        <f>IF(ISERROR(VLOOKUP(A214,'[1]Z07 一般公共预算财政拨款收入支出决算表(财决07表)'!$A$10:$T$500,12,FALSE)),"",VLOOKUP(A214,'[1]Z07 一般公共预算财政拨款收入支出决算表(财决07表)'!$A$10:$T$500,12,FALSE))</f>
        <v/>
      </c>
      <c r="F214" s="123" t="str">
        <f>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t="shared" si="15"/>
        <v/>
      </c>
      <c r="O214" s="4"/>
      <c r="P214" s="4"/>
      <c r="Q214" s="4"/>
      <c r="R214" s="4"/>
      <c r="S214" s="4"/>
      <c r="T214" s="4"/>
      <c r="U214" s="4"/>
      <c r="V214" s="4"/>
      <c r="W214" s="4"/>
      <c r="X214" s="4"/>
    </row>
    <row r="215" ht="20.15" customHeight="1" spans="1:24">
      <c r="A215" s="22" t="str">
        <f t="array" ref="A215">INDEX(G:G,SMALL(IF($K$12:$K$500=2,ROW($12:$500),4^8),ROW(G204)))&amp;""</f>
        <v/>
      </c>
      <c r="B215" s="116"/>
      <c r="C215" s="23" t="str">
        <f>IF(ISERROR(VLOOKUP(A215,'[1]Z07 一般公共预算财政拨款收入支出决算表(财决07表)'!$A$10:$T$500,4,FALSE)),"",VLOOKUP(A215,'[1]Z07 一般公共预算财政拨款收入支出决算表(财决07表)'!$A$10:$T$500,4,FALSE))</f>
        <v/>
      </c>
      <c r="D215" s="123" t="str">
        <f>IF(ISERROR(VLOOKUP(A215,'[1]Z07 一般公共预算财政拨款收入支出决算表(财决07表)'!$A$10:$T$500,11,FALSE)),"",VLOOKUP(A215,'[1]Z07 一般公共预算财政拨款收入支出决算表(财决07表)'!$A$10:$T$500,11,FALSE))</f>
        <v/>
      </c>
      <c r="E215" s="123" t="str">
        <f>IF(ISERROR(VLOOKUP(A215,'[1]Z07 一般公共预算财政拨款收入支出决算表(财决07表)'!$A$10:$T$500,12,FALSE)),"",VLOOKUP(A215,'[1]Z07 一般公共预算财政拨款收入支出决算表(财决07表)'!$A$10:$T$500,12,FALSE))</f>
        <v/>
      </c>
      <c r="F215" s="123" t="str">
        <f>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t="shared" si="15"/>
        <v/>
      </c>
      <c r="O215" s="4"/>
      <c r="P215" s="4"/>
      <c r="Q215" s="4"/>
      <c r="R215" s="4"/>
      <c r="S215" s="4"/>
      <c r="T215" s="4"/>
      <c r="U215" s="4"/>
      <c r="V215" s="4"/>
      <c r="W215" s="4"/>
      <c r="X215" s="4"/>
    </row>
    <row r="216" ht="20.15" customHeight="1" spans="1:24">
      <c r="A216" s="22" t="str">
        <f t="array" ref="A216">INDEX(G:G,SMALL(IF($K$12:$K$500=2,ROW($12:$500),4^8),ROW(G205)))&amp;""</f>
        <v/>
      </c>
      <c r="B216" s="116"/>
      <c r="C216" s="23" t="str">
        <f>IF(ISERROR(VLOOKUP(A216,'[1]Z07 一般公共预算财政拨款收入支出决算表(财决07表)'!$A$10:$T$500,4,FALSE)),"",VLOOKUP(A216,'[1]Z07 一般公共预算财政拨款收入支出决算表(财决07表)'!$A$10:$T$500,4,FALSE))</f>
        <v/>
      </c>
      <c r="D216" s="123" t="str">
        <f>IF(ISERROR(VLOOKUP(A216,'[1]Z07 一般公共预算财政拨款收入支出决算表(财决07表)'!$A$10:$T$500,11,FALSE)),"",VLOOKUP(A216,'[1]Z07 一般公共预算财政拨款收入支出决算表(财决07表)'!$A$10:$T$500,11,FALSE))</f>
        <v/>
      </c>
      <c r="E216" s="123" t="str">
        <f>IF(ISERROR(VLOOKUP(A216,'[1]Z07 一般公共预算财政拨款收入支出决算表(财决07表)'!$A$10:$T$500,12,FALSE)),"",VLOOKUP(A216,'[1]Z07 一般公共预算财政拨款收入支出决算表(财决07表)'!$A$10:$T$500,12,FALSE))</f>
        <v/>
      </c>
      <c r="F216" s="123" t="str">
        <f>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t="shared" si="15"/>
        <v/>
      </c>
      <c r="O216" s="4"/>
      <c r="P216" s="4"/>
      <c r="Q216" s="4"/>
      <c r="R216" s="4"/>
      <c r="S216" s="4"/>
      <c r="T216" s="4"/>
      <c r="U216" s="4"/>
      <c r="V216" s="4"/>
      <c r="W216" s="4"/>
      <c r="X216" s="4"/>
    </row>
    <row r="217" ht="20.15" customHeight="1" spans="1:24">
      <c r="A217" s="22" t="str">
        <f t="array" ref="A217">INDEX(G:G,SMALL(IF($K$12:$K$500=2,ROW($12:$500),4^8),ROW(G206)))&amp;""</f>
        <v/>
      </c>
      <c r="B217" s="116"/>
      <c r="C217" s="23" t="str">
        <f>IF(ISERROR(VLOOKUP(A217,'[1]Z07 一般公共预算财政拨款收入支出决算表(财决07表)'!$A$10:$T$500,4,FALSE)),"",VLOOKUP(A217,'[1]Z07 一般公共预算财政拨款收入支出决算表(财决07表)'!$A$10:$T$500,4,FALSE))</f>
        <v/>
      </c>
      <c r="D217" s="123" t="str">
        <f>IF(ISERROR(VLOOKUP(A217,'[1]Z07 一般公共预算财政拨款收入支出决算表(财决07表)'!$A$10:$T$500,11,FALSE)),"",VLOOKUP(A217,'[1]Z07 一般公共预算财政拨款收入支出决算表(财决07表)'!$A$10:$T$500,11,FALSE))</f>
        <v/>
      </c>
      <c r="E217" s="123" t="str">
        <f>IF(ISERROR(VLOOKUP(A217,'[1]Z07 一般公共预算财政拨款收入支出决算表(财决07表)'!$A$10:$T$500,12,FALSE)),"",VLOOKUP(A217,'[1]Z07 一般公共预算财政拨款收入支出决算表(财决07表)'!$A$10:$T$500,12,FALSE))</f>
        <v/>
      </c>
      <c r="F217" s="123" t="str">
        <f>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t="shared" si="15"/>
        <v/>
      </c>
      <c r="O217" s="4"/>
      <c r="P217" s="4"/>
      <c r="Q217" s="4"/>
      <c r="R217" s="4"/>
      <c r="S217" s="4"/>
      <c r="T217" s="4"/>
      <c r="U217" s="4"/>
      <c r="V217" s="4"/>
      <c r="W217" s="4"/>
      <c r="X217" s="4"/>
    </row>
    <row r="218" ht="20.15" customHeight="1" spans="1:24">
      <c r="A218" s="22" t="str">
        <f t="array" ref="A218">INDEX(G:G,SMALL(IF($K$12:$K$500=2,ROW($12:$500),4^8),ROW(G207)))&amp;""</f>
        <v/>
      </c>
      <c r="B218" s="116"/>
      <c r="C218" s="23" t="str">
        <f>IF(ISERROR(VLOOKUP(A218,'[1]Z07 一般公共预算财政拨款收入支出决算表(财决07表)'!$A$10:$T$500,4,FALSE)),"",VLOOKUP(A218,'[1]Z07 一般公共预算财政拨款收入支出决算表(财决07表)'!$A$10:$T$500,4,FALSE))</f>
        <v/>
      </c>
      <c r="D218" s="123" t="str">
        <f>IF(ISERROR(VLOOKUP(A218,'[1]Z07 一般公共预算财政拨款收入支出决算表(财决07表)'!$A$10:$T$500,11,FALSE)),"",VLOOKUP(A218,'[1]Z07 一般公共预算财政拨款收入支出决算表(财决07表)'!$A$10:$T$500,11,FALSE))</f>
        <v/>
      </c>
      <c r="E218" s="123" t="str">
        <f>IF(ISERROR(VLOOKUP(A218,'[1]Z07 一般公共预算财政拨款收入支出决算表(财决07表)'!$A$10:$T$500,12,FALSE)),"",VLOOKUP(A218,'[1]Z07 一般公共预算财政拨款收入支出决算表(财决07表)'!$A$10:$T$500,12,FALSE))</f>
        <v/>
      </c>
      <c r="F218" s="123" t="str">
        <f>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t="shared" si="15"/>
        <v/>
      </c>
      <c r="O218" s="4"/>
      <c r="P218" s="4"/>
      <c r="Q218" s="4"/>
      <c r="R218" s="4"/>
      <c r="S218" s="4"/>
      <c r="T218" s="4"/>
      <c r="U218" s="4"/>
      <c r="V218" s="4"/>
      <c r="W218" s="4"/>
      <c r="X218" s="4"/>
    </row>
    <row r="219" ht="20.15" customHeight="1" spans="1:24">
      <c r="A219" s="22" t="str">
        <f t="array" ref="A219">INDEX(G:G,SMALL(IF($K$12:$K$500=2,ROW($12:$500),4^8),ROW(G208)))&amp;""</f>
        <v/>
      </c>
      <c r="B219" s="116"/>
      <c r="C219" s="23" t="str">
        <f>IF(ISERROR(VLOOKUP(A219,'[1]Z07 一般公共预算财政拨款收入支出决算表(财决07表)'!$A$10:$T$500,4,FALSE)),"",VLOOKUP(A219,'[1]Z07 一般公共预算财政拨款收入支出决算表(财决07表)'!$A$10:$T$500,4,FALSE))</f>
        <v/>
      </c>
      <c r="D219" s="123" t="str">
        <f>IF(ISERROR(VLOOKUP(A219,'[1]Z07 一般公共预算财政拨款收入支出决算表(财决07表)'!$A$10:$T$500,11,FALSE)),"",VLOOKUP(A219,'[1]Z07 一般公共预算财政拨款收入支出决算表(财决07表)'!$A$10:$T$500,11,FALSE))</f>
        <v/>
      </c>
      <c r="E219" s="123" t="str">
        <f>IF(ISERROR(VLOOKUP(A219,'[1]Z07 一般公共预算财政拨款收入支出决算表(财决07表)'!$A$10:$T$500,12,FALSE)),"",VLOOKUP(A219,'[1]Z07 一般公共预算财政拨款收入支出决算表(财决07表)'!$A$10:$T$500,12,FALSE))</f>
        <v/>
      </c>
      <c r="F219" s="123" t="str">
        <f>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t="shared" si="15"/>
        <v/>
      </c>
      <c r="O219" s="4"/>
      <c r="P219" s="4"/>
      <c r="Q219" s="4"/>
      <c r="R219" s="4"/>
      <c r="S219" s="4"/>
      <c r="T219" s="4"/>
      <c r="U219" s="4"/>
      <c r="V219" s="4"/>
      <c r="W219" s="4"/>
      <c r="X219" s="4"/>
    </row>
    <row r="220" ht="20.15" customHeight="1" spans="1:24">
      <c r="A220" s="22" t="str">
        <f t="array" ref="A220">INDEX(G:G,SMALL(IF($K$12:$K$500=2,ROW($12:$500),4^8),ROW(G209)))&amp;""</f>
        <v/>
      </c>
      <c r="B220" s="116"/>
      <c r="C220" s="23" t="str">
        <f>IF(ISERROR(VLOOKUP(A220,'[1]Z07 一般公共预算财政拨款收入支出决算表(财决07表)'!$A$10:$T$500,4,FALSE)),"",VLOOKUP(A220,'[1]Z07 一般公共预算财政拨款收入支出决算表(财决07表)'!$A$10:$T$500,4,FALSE))</f>
        <v/>
      </c>
      <c r="D220" s="123" t="str">
        <f>IF(ISERROR(VLOOKUP(A220,'[1]Z07 一般公共预算财政拨款收入支出决算表(财决07表)'!$A$10:$T$500,11,FALSE)),"",VLOOKUP(A220,'[1]Z07 一般公共预算财政拨款收入支出决算表(财决07表)'!$A$10:$T$500,11,FALSE))</f>
        <v/>
      </c>
      <c r="E220" s="123" t="str">
        <f>IF(ISERROR(VLOOKUP(A220,'[1]Z07 一般公共预算财政拨款收入支出决算表(财决07表)'!$A$10:$T$500,12,FALSE)),"",VLOOKUP(A220,'[1]Z07 一般公共预算财政拨款收入支出决算表(财决07表)'!$A$10:$T$500,12,FALSE))</f>
        <v/>
      </c>
      <c r="F220" s="123" t="str">
        <f>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t="shared" si="15"/>
        <v/>
      </c>
      <c r="O220" s="4"/>
      <c r="P220" s="4"/>
      <c r="Q220" s="4"/>
      <c r="R220" s="4"/>
      <c r="S220" s="4"/>
      <c r="T220" s="4"/>
      <c r="U220" s="4"/>
      <c r="V220" s="4"/>
      <c r="W220" s="4"/>
      <c r="X220" s="4"/>
    </row>
    <row r="221" ht="20.15" customHeight="1" spans="1:24">
      <c r="A221" s="22" t="str">
        <f t="array" ref="A221">INDEX(G:G,SMALL(IF($K$12:$K$500=2,ROW($12:$500),4^8),ROW(G210)))&amp;""</f>
        <v/>
      </c>
      <c r="B221" s="116"/>
      <c r="C221" s="23" t="str">
        <f>IF(ISERROR(VLOOKUP(A221,'[1]Z07 一般公共预算财政拨款收入支出决算表(财决07表)'!$A$10:$T$500,4,FALSE)),"",VLOOKUP(A221,'[1]Z07 一般公共预算财政拨款收入支出决算表(财决07表)'!$A$10:$T$500,4,FALSE))</f>
        <v/>
      </c>
      <c r="D221" s="123" t="str">
        <f>IF(ISERROR(VLOOKUP(A221,'[1]Z07 一般公共预算财政拨款收入支出决算表(财决07表)'!$A$10:$T$500,11,FALSE)),"",VLOOKUP(A221,'[1]Z07 一般公共预算财政拨款收入支出决算表(财决07表)'!$A$10:$T$500,11,FALSE))</f>
        <v/>
      </c>
      <c r="E221" s="123" t="str">
        <f>IF(ISERROR(VLOOKUP(A221,'[1]Z07 一般公共预算财政拨款收入支出决算表(财决07表)'!$A$10:$T$500,12,FALSE)),"",VLOOKUP(A221,'[1]Z07 一般公共预算财政拨款收入支出决算表(财决07表)'!$A$10:$T$500,12,FALSE))</f>
        <v/>
      </c>
      <c r="F221" s="123" t="str">
        <f>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t="shared" si="15"/>
        <v/>
      </c>
      <c r="O221" s="4"/>
      <c r="P221" s="4"/>
      <c r="Q221" s="4"/>
      <c r="R221" s="4"/>
      <c r="S221" s="4"/>
      <c r="T221" s="4"/>
      <c r="U221" s="4"/>
      <c r="V221" s="4"/>
      <c r="W221" s="4"/>
      <c r="X221" s="4"/>
    </row>
    <row r="222" ht="20.15" customHeight="1" spans="1:24">
      <c r="A222" s="22" t="str">
        <f t="array" ref="A222">INDEX(G:G,SMALL(IF($K$12:$K$500=2,ROW($12:$500),4^8),ROW(G211)))&amp;""</f>
        <v/>
      </c>
      <c r="B222" s="116"/>
      <c r="C222" s="23" t="str">
        <f>IF(ISERROR(VLOOKUP(A222,'[1]Z07 一般公共预算财政拨款收入支出决算表(财决07表)'!$A$10:$T$500,4,FALSE)),"",VLOOKUP(A222,'[1]Z07 一般公共预算财政拨款收入支出决算表(财决07表)'!$A$10:$T$500,4,FALSE))</f>
        <v/>
      </c>
      <c r="D222" s="123" t="str">
        <f>IF(ISERROR(VLOOKUP(A222,'[1]Z07 一般公共预算财政拨款收入支出决算表(财决07表)'!$A$10:$T$500,11,FALSE)),"",VLOOKUP(A222,'[1]Z07 一般公共预算财政拨款收入支出决算表(财决07表)'!$A$10:$T$500,11,FALSE))</f>
        <v/>
      </c>
      <c r="E222" s="123" t="str">
        <f>IF(ISERROR(VLOOKUP(A222,'[1]Z07 一般公共预算财政拨款收入支出决算表(财决07表)'!$A$10:$T$500,12,FALSE)),"",VLOOKUP(A222,'[1]Z07 一般公共预算财政拨款收入支出决算表(财决07表)'!$A$10:$T$500,12,FALSE))</f>
        <v/>
      </c>
      <c r="F222" s="123" t="str">
        <f>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t="shared" si="15"/>
        <v/>
      </c>
      <c r="O222" s="4"/>
      <c r="P222" s="4"/>
      <c r="Q222" s="4"/>
      <c r="R222" s="4"/>
      <c r="S222" s="4"/>
      <c r="T222" s="4"/>
      <c r="U222" s="4"/>
      <c r="V222" s="4"/>
      <c r="W222" s="4"/>
      <c r="X222" s="4"/>
    </row>
    <row r="223" ht="20.15" customHeight="1" spans="1:24">
      <c r="A223" s="22" t="str">
        <f t="array" ref="A223">INDEX(G:G,SMALL(IF($K$12:$K$500=2,ROW($12:$500),4^8),ROW(G212)))&amp;""</f>
        <v/>
      </c>
      <c r="B223" s="116"/>
      <c r="C223" s="23" t="str">
        <f>IF(ISERROR(VLOOKUP(A223,'[1]Z07 一般公共预算财政拨款收入支出决算表(财决07表)'!$A$10:$T$500,4,FALSE)),"",VLOOKUP(A223,'[1]Z07 一般公共预算财政拨款收入支出决算表(财决07表)'!$A$10:$T$500,4,FALSE))</f>
        <v/>
      </c>
      <c r="D223" s="123" t="str">
        <f>IF(ISERROR(VLOOKUP(A223,'[1]Z07 一般公共预算财政拨款收入支出决算表(财决07表)'!$A$10:$T$500,11,FALSE)),"",VLOOKUP(A223,'[1]Z07 一般公共预算财政拨款收入支出决算表(财决07表)'!$A$10:$T$500,11,FALSE))</f>
        <v/>
      </c>
      <c r="E223" s="123" t="str">
        <f>IF(ISERROR(VLOOKUP(A223,'[1]Z07 一般公共预算财政拨款收入支出决算表(财决07表)'!$A$10:$T$500,12,FALSE)),"",VLOOKUP(A223,'[1]Z07 一般公共预算财政拨款收入支出决算表(财决07表)'!$A$10:$T$500,12,FALSE))</f>
        <v/>
      </c>
      <c r="F223" s="123" t="str">
        <f>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t="shared" si="15"/>
        <v/>
      </c>
      <c r="O223" s="4"/>
      <c r="P223" s="4"/>
      <c r="Q223" s="4"/>
      <c r="R223" s="4"/>
      <c r="S223" s="4"/>
      <c r="T223" s="4"/>
      <c r="U223" s="4"/>
      <c r="V223" s="4"/>
      <c r="W223" s="4"/>
      <c r="X223" s="4"/>
    </row>
    <row r="224" ht="20.15" customHeight="1" spans="1:24">
      <c r="A224" s="22" t="str">
        <f t="array" ref="A224">INDEX(G:G,SMALL(IF($K$12:$K$500=2,ROW($12:$500),4^8),ROW(G213)))&amp;""</f>
        <v/>
      </c>
      <c r="B224" s="116"/>
      <c r="C224" s="23" t="str">
        <f>IF(ISERROR(VLOOKUP(A224,'[1]Z07 一般公共预算财政拨款收入支出决算表(财决07表)'!$A$10:$T$500,4,FALSE)),"",VLOOKUP(A224,'[1]Z07 一般公共预算财政拨款收入支出决算表(财决07表)'!$A$10:$T$500,4,FALSE))</f>
        <v/>
      </c>
      <c r="D224" s="123" t="str">
        <f>IF(ISERROR(VLOOKUP(A224,'[1]Z07 一般公共预算财政拨款收入支出决算表(财决07表)'!$A$10:$T$500,11,FALSE)),"",VLOOKUP(A224,'[1]Z07 一般公共预算财政拨款收入支出决算表(财决07表)'!$A$10:$T$500,11,FALSE))</f>
        <v/>
      </c>
      <c r="E224" s="123" t="str">
        <f>IF(ISERROR(VLOOKUP(A224,'[1]Z07 一般公共预算财政拨款收入支出决算表(财决07表)'!$A$10:$T$500,12,FALSE)),"",VLOOKUP(A224,'[1]Z07 一般公共预算财政拨款收入支出决算表(财决07表)'!$A$10:$T$500,12,FALSE))</f>
        <v/>
      </c>
      <c r="F224" s="123" t="str">
        <f>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t="shared" si="15"/>
        <v/>
      </c>
      <c r="O224" s="4"/>
      <c r="P224" s="4"/>
      <c r="Q224" s="4"/>
      <c r="R224" s="4"/>
      <c r="S224" s="4"/>
      <c r="T224" s="4"/>
      <c r="U224" s="4"/>
      <c r="V224" s="4"/>
      <c r="W224" s="4"/>
      <c r="X224" s="4"/>
    </row>
    <row r="225" ht="20.15" customHeight="1" spans="1:24">
      <c r="A225" s="22" t="str">
        <f t="array" ref="A225">INDEX(G:G,SMALL(IF($K$12:$K$500=2,ROW($12:$500),4^8),ROW(G214)))&amp;""</f>
        <v/>
      </c>
      <c r="B225" s="116"/>
      <c r="C225" s="23" t="str">
        <f>IF(ISERROR(VLOOKUP(A225,'[1]Z07 一般公共预算财政拨款收入支出决算表(财决07表)'!$A$10:$T$500,4,FALSE)),"",VLOOKUP(A225,'[1]Z07 一般公共预算财政拨款收入支出决算表(财决07表)'!$A$10:$T$500,4,FALSE))</f>
        <v/>
      </c>
      <c r="D225" s="123" t="str">
        <f>IF(ISERROR(VLOOKUP(A225,'[1]Z07 一般公共预算财政拨款收入支出决算表(财决07表)'!$A$10:$T$500,11,FALSE)),"",VLOOKUP(A225,'[1]Z07 一般公共预算财政拨款收入支出决算表(财决07表)'!$A$10:$T$500,11,FALSE))</f>
        <v/>
      </c>
      <c r="E225" s="123" t="str">
        <f>IF(ISERROR(VLOOKUP(A225,'[1]Z07 一般公共预算财政拨款收入支出决算表(财决07表)'!$A$10:$T$500,12,FALSE)),"",VLOOKUP(A225,'[1]Z07 一般公共预算财政拨款收入支出决算表(财决07表)'!$A$10:$T$500,12,FALSE))</f>
        <v/>
      </c>
      <c r="F225" s="123" t="str">
        <f>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t="shared" si="15"/>
        <v/>
      </c>
      <c r="O225" s="4"/>
      <c r="P225" s="4"/>
      <c r="Q225" s="4"/>
      <c r="R225" s="4"/>
      <c r="S225" s="4"/>
      <c r="T225" s="4"/>
      <c r="U225" s="4"/>
      <c r="V225" s="4"/>
      <c r="W225" s="4"/>
      <c r="X225" s="4"/>
    </row>
    <row r="226" ht="20.15" customHeight="1" spans="1:24">
      <c r="A226" s="22" t="str">
        <f t="array" ref="A226">INDEX(G:G,SMALL(IF($K$12:$K$500=2,ROW($12:$500),4^8),ROW(G215)))&amp;""</f>
        <v/>
      </c>
      <c r="B226" s="116"/>
      <c r="C226" s="23" t="str">
        <f>IF(ISERROR(VLOOKUP(A226,'[1]Z07 一般公共预算财政拨款收入支出决算表(财决07表)'!$A$10:$T$500,4,FALSE)),"",VLOOKUP(A226,'[1]Z07 一般公共预算财政拨款收入支出决算表(财决07表)'!$A$10:$T$500,4,FALSE))</f>
        <v/>
      </c>
      <c r="D226" s="123" t="str">
        <f>IF(ISERROR(VLOOKUP(A226,'[1]Z07 一般公共预算财政拨款收入支出决算表(财决07表)'!$A$10:$T$500,11,FALSE)),"",VLOOKUP(A226,'[1]Z07 一般公共预算财政拨款收入支出决算表(财决07表)'!$A$10:$T$500,11,FALSE))</f>
        <v/>
      </c>
      <c r="E226" s="123" t="str">
        <f>IF(ISERROR(VLOOKUP(A226,'[1]Z07 一般公共预算财政拨款收入支出决算表(财决07表)'!$A$10:$T$500,12,FALSE)),"",VLOOKUP(A226,'[1]Z07 一般公共预算财政拨款收入支出决算表(财决07表)'!$A$10:$T$500,12,FALSE))</f>
        <v/>
      </c>
      <c r="F226" s="123" t="str">
        <f>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t="shared" si="15"/>
        <v/>
      </c>
      <c r="O226" s="4"/>
      <c r="P226" s="4"/>
      <c r="Q226" s="4"/>
      <c r="R226" s="4"/>
      <c r="S226" s="4"/>
      <c r="T226" s="4"/>
      <c r="U226" s="4"/>
      <c r="V226" s="4"/>
      <c r="W226" s="4"/>
      <c r="X226" s="4"/>
    </row>
    <row r="227" ht="20.15" customHeight="1" spans="1:24">
      <c r="A227" s="22" t="str">
        <f t="array" ref="A227">INDEX(G:G,SMALL(IF($K$12:$K$500=2,ROW($12:$500),4^8),ROW(G216)))&amp;""</f>
        <v/>
      </c>
      <c r="B227" s="116"/>
      <c r="C227" s="23" t="str">
        <f>IF(ISERROR(VLOOKUP(A227,'[1]Z07 一般公共预算财政拨款收入支出决算表(财决07表)'!$A$10:$T$500,4,FALSE)),"",VLOOKUP(A227,'[1]Z07 一般公共预算财政拨款收入支出决算表(财决07表)'!$A$10:$T$500,4,FALSE))</f>
        <v/>
      </c>
      <c r="D227" s="123" t="str">
        <f>IF(ISERROR(VLOOKUP(A227,'[1]Z07 一般公共预算财政拨款收入支出决算表(财决07表)'!$A$10:$T$500,11,FALSE)),"",VLOOKUP(A227,'[1]Z07 一般公共预算财政拨款收入支出决算表(财决07表)'!$A$10:$T$500,11,FALSE))</f>
        <v/>
      </c>
      <c r="E227" s="123" t="str">
        <f>IF(ISERROR(VLOOKUP(A227,'[1]Z07 一般公共预算财政拨款收入支出决算表(财决07表)'!$A$10:$T$500,12,FALSE)),"",VLOOKUP(A227,'[1]Z07 一般公共预算财政拨款收入支出决算表(财决07表)'!$A$10:$T$500,12,FALSE))</f>
        <v/>
      </c>
      <c r="F227" s="123" t="str">
        <f>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t="shared" si="15"/>
        <v/>
      </c>
      <c r="O227" s="4"/>
      <c r="P227" s="4"/>
      <c r="Q227" s="4"/>
      <c r="R227" s="4"/>
      <c r="S227" s="4"/>
      <c r="T227" s="4"/>
      <c r="U227" s="4"/>
      <c r="V227" s="4"/>
      <c r="W227" s="4"/>
      <c r="X227" s="4"/>
    </row>
    <row r="228" ht="20.15" customHeight="1" spans="1:24">
      <c r="A228" s="22" t="str">
        <f t="array" ref="A228">INDEX(G:G,SMALL(IF($K$12:$K$500=2,ROW($12:$500),4^8),ROW(G217)))&amp;""</f>
        <v/>
      </c>
      <c r="B228" s="116"/>
      <c r="C228" s="23" t="str">
        <f>IF(ISERROR(VLOOKUP(A228,'[1]Z07 一般公共预算财政拨款收入支出决算表(财决07表)'!$A$10:$T$500,4,FALSE)),"",VLOOKUP(A228,'[1]Z07 一般公共预算财政拨款收入支出决算表(财决07表)'!$A$10:$T$500,4,FALSE))</f>
        <v/>
      </c>
      <c r="D228" s="123" t="str">
        <f>IF(ISERROR(VLOOKUP(A228,'[1]Z07 一般公共预算财政拨款收入支出决算表(财决07表)'!$A$10:$T$500,11,FALSE)),"",VLOOKUP(A228,'[1]Z07 一般公共预算财政拨款收入支出决算表(财决07表)'!$A$10:$T$500,11,FALSE))</f>
        <v/>
      </c>
      <c r="E228" s="123" t="str">
        <f>IF(ISERROR(VLOOKUP(A228,'[1]Z07 一般公共预算财政拨款收入支出决算表(财决07表)'!$A$10:$T$500,12,FALSE)),"",VLOOKUP(A228,'[1]Z07 一般公共预算财政拨款收入支出决算表(财决07表)'!$A$10:$T$500,12,FALSE))</f>
        <v/>
      </c>
      <c r="F228" s="123" t="str">
        <f>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t="shared" si="15"/>
        <v/>
      </c>
      <c r="O228" s="4"/>
      <c r="P228" s="4"/>
      <c r="Q228" s="4"/>
      <c r="R228" s="4"/>
      <c r="S228" s="4"/>
      <c r="T228" s="4"/>
      <c r="U228" s="4"/>
      <c r="V228" s="4"/>
      <c r="W228" s="4"/>
      <c r="X228" s="4"/>
    </row>
    <row r="229" ht="20.15" customHeight="1" spans="1:24">
      <c r="A229" s="22" t="str">
        <f t="array" ref="A229">INDEX(G:G,SMALL(IF($K$12:$K$500=2,ROW($12:$500),4^8),ROW(G218)))&amp;""</f>
        <v/>
      </c>
      <c r="B229" s="116"/>
      <c r="C229" s="23" t="str">
        <f>IF(ISERROR(VLOOKUP(A229,'[1]Z07 一般公共预算财政拨款收入支出决算表(财决07表)'!$A$10:$T$500,4,FALSE)),"",VLOOKUP(A229,'[1]Z07 一般公共预算财政拨款收入支出决算表(财决07表)'!$A$10:$T$500,4,FALSE))</f>
        <v/>
      </c>
      <c r="D229" s="123" t="str">
        <f>IF(ISERROR(VLOOKUP(A229,'[1]Z07 一般公共预算财政拨款收入支出决算表(财决07表)'!$A$10:$T$500,11,FALSE)),"",VLOOKUP(A229,'[1]Z07 一般公共预算财政拨款收入支出决算表(财决07表)'!$A$10:$T$500,11,FALSE))</f>
        <v/>
      </c>
      <c r="E229" s="123" t="str">
        <f>IF(ISERROR(VLOOKUP(A229,'[1]Z07 一般公共预算财政拨款收入支出决算表(财决07表)'!$A$10:$T$500,12,FALSE)),"",VLOOKUP(A229,'[1]Z07 一般公共预算财政拨款收入支出决算表(财决07表)'!$A$10:$T$500,12,FALSE))</f>
        <v/>
      </c>
      <c r="F229" s="123" t="str">
        <f>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t="shared" si="15"/>
        <v/>
      </c>
      <c r="O229" s="4"/>
      <c r="P229" s="4"/>
      <c r="Q229" s="4"/>
      <c r="R229" s="4"/>
      <c r="S229" s="4"/>
      <c r="T229" s="4"/>
      <c r="U229" s="4"/>
      <c r="V229" s="4"/>
      <c r="W229" s="4"/>
      <c r="X229" s="4"/>
    </row>
    <row r="230" ht="20.15" customHeight="1" spans="1:24">
      <c r="A230" s="22" t="str">
        <f t="array" ref="A230">INDEX(G:G,SMALL(IF($K$12:$K$500=2,ROW($12:$500),4^8),ROW(G219)))&amp;""</f>
        <v/>
      </c>
      <c r="B230" s="116"/>
      <c r="C230" s="23" t="str">
        <f>IF(ISERROR(VLOOKUP(A230,'[1]Z07 一般公共预算财政拨款收入支出决算表(财决07表)'!$A$10:$T$500,4,FALSE)),"",VLOOKUP(A230,'[1]Z07 一般公共预算财政拨款收入支出决算表(财决07表)'!$A$10:$T$500,4,FALSE))</f>
        <v/>
      </c>
      <c r="D230" s="123" t="str">
        <f>IF(ISERROR(VLOOKUP(A230,'[1]Z07 一般公共预算财政拨款收入支出决算表(财决07表)'!$A$10:$T$500,11,FALSE)),"",VLOOKUP(A230,'[1]Z07 一般公共预算财政拨款收入支出决算表(财决07表)'!$A$10:$T$500,11,FALSE))</f>
        <v/>
      </c>
      <c r="E230" s="123" t="str">
        <f>IF(ISERROR(VLOOKUP(A230,'[1]Z07 一般公共预算财政拨款收入支出决算表(财决07表)'!$A$10:$T$500,12,FALSE)),"",VLOOKUP(A230,'[1]Z07 一般公共预算财政拨款收入支出决算表(财决07表)'!$A$10:$T$500,12,FALSE))</f>
        <v/>
      </c>
      <c r="F230" s="123" t="str">
        <f>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t="shared" si="15"/>
        <v/>
      </c>
      <c r="O230" s="4"/>
      <c r="P230" s="4"/>
      <c r="Q230" s="4"/>
      <c r="R230" s="4"/>
      <c r="S230" s="4"/>
      <c r="T230" s="4"/>
      <c r="U230" s="4"/>
      <c r="V230" s="4"/>
      <c r="W230" s="4"/>
      <c r="X230" s="4"/>
    </row>
    <row r="231" ht="20.15" customHeight="1" spans="1:24">
      <c r="A231" s="22" t="str">
        <f t="array" ref="A231">INDEX(G:G,SMALL(IF($K$12:$K$500=2,ROW($12:$500),4^8),ROW(G220)))&amp;""</f>
        <v/>
      </c>
      <c r="B231" s="116"/>
      <c r="C231" s="23" t="str">
        <f>IF(ISERROR(VLOOKUP(A231,'[1]Z07 一般公共预算财政拨款收入支出决算表(财决07表)'!$A$10:$T$500,4,FALSE)),"",VLOOKUP(A231,'[1]Z07 一般公共预算财政拨款收入支出决算表(财决07表)'!$A$10:$T$500,4,FALSE))</f>
        <v/>
      </c>
      <c r="D231" s="123" t="str">
        <f>IF(ISERROR(VLOOKUP(A231,'[1]Z07 一般公共预算财政拨款收入支出决算表(财决07表)'!$A$10:$T$500,11,FALSE)),"",VLOOKUP(A231,'[1]Z07 一般公共预算财政拨款收入支出决算表(财决07表)'!$A$10:$T$500,11,FALSE))</f>
        <v/>
      </c>
      <c r="E231" s="123" t="str">
        <f>IF(ISERROR(VLOOKUP(A231,'[1]Z07 一般公共预算财政拨款收入支出决算表(财决07表)'!$A$10:$T$500,12,FALSE)),"",VLOOKUP(A231,'[1]Z07 一般公共预算财政拨款收入支出决算表(财决07表)'!$A$10:$T$500,12,FALSE))</f>
        <v/>
      </c>
      <c r="F231" s="123" t="str">
        <f>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t="shared" si="15"/>
        <v/>
      </c>
      <c r="O231" s="4"/>
      <c r="P231" s="4"/>
      <c r="Q231" s="4"/>
      <c r="R231" s="4"/>
      <c r="S231" s="4"/>
      <c r="T231" s="4"/>
      <c r="U231" s="4"/>
      <c r="V231" s="4"/>
      <c r="W231" s="4"/>
      <c r="X231" s="4"/>
    </row>
    <row r="232" ht="20.15" customHeight="1" spans="1:24">
      <c r="A232" s="22" t="str">
        <f t="array" ref="A232">INDEX(G:G,SMALL(IF($K$12:$K$500=2,ROW($12:$500),4^8),ROW(G221)))&amp;""</f>
        <v/>
      </c>
      <c r="B232" s="116"/>
      <c r="C232" s="23" t="str">
        <f>IF(ISERROR(VLOOKUP(A232,'[1]Z07 一般公共预算财政拨款收入支出决算表(财决07表)'!$A$10:$T$500,4,FALSE)),"",VLOOKUP(A232,'[1]Z07 一般公共预算财政拨款收入支出决算表(财决07表)'!$A$10:$T$500,4,FALSE))</f>
        <v/>
      </c>
      <c r="D232" s="123" t="str">
        <f>IF(ISERROR(VLOOKUP(A232,'[1]Z07 一般公共预算财政拨款收入支出决算表(财决07表)'!$A$10:$T$500,11,FALSE)),"",VLOOKUP(A232,'[1]Z07 一般公共预算财政拨款收入支出决算表(财决07表)'!$A$10:$T$500,11,FALSE))</f>
        <v/>
      </c>
      <c r="E232" s="123" t="str">
        <f>IF(ISERROR(VLOOKUP(A232,'[1]Z07 一般公共预算财政拨款收入支出决算表(财决07表)'!$A$10:$T$500,12,FALSE)),"",VLOOKUP(A232,'[1]Z07 一般公共预算财政拨款收入支出决算表(财决07表)'!$A$10:$T$500,12,FALSE))</f>
        <v/>
      </c>
      <c r="F232" s="123" t="str">
        <f>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t="shared" si="15"/>
        <v/>
      </c>
      <c r="O232" s="4"/>
      <c r="P232" s="4"/>
      <c r="Q232" s="4"/>
      <c r="R232" s="4"/>
      <c r="S232" s="4"/>
      <c r="T232" s="4"/>
      <c r="U232" s="4"/>
      <c r="V232" s="4"/>
      <c r="W232" s="4"/>
      <c r="X232" s="4"/>
    </row>
    <row r="233" ht="20.15" customHeight="1" spans="1:24">
      <c r="A233" s="22" t="str">
        <f t="array" ref="A233">INDEX(G:G,SMALL(IF($K$12:$K$500=2,ROW($12:$500),4^8),ROW(G222)))&amp;""</f>
        <v/>
      </c>
      <c r="B233" s="116"/>
      <c r="C233" s="23" t="str">
        <f>IF(ISERROR(VLOOKUP(A233,'[1]Z07 一般公共预算财政拨款收入支出决算表(财决07表)'!$A$10:$T$500,4,FALSE)),"",VLOOKUP(A233,'[1]Z07 一般公共预算财政拨款收入支出决算表(财决07表)'!$A$10:$T$500,4,FALSE))</f>
        <v/>
      </c>
      <c r="D233" s="123" t="str">
        <f>IF(ISERROR(VLOOKUP(A233,'[1]Z07 一般公共预算财政拨款收入支出决算表(财决07表)'!$A$10:$T$500,11,FALSE)),"",VLOOKUP(A233,'[1]Z07 一般公共预算财政拨款收入支出决算表(财决07表)'!$A$10:$T$500,11,FALSE))</f>
        <v/>
      </c>
      <c r="E233" s="123" t="str">
        <f>IF(ISERROR(VLOOKUP(A233,'[1]Z07 一般公共预算财政拨款收入支出决算表(财决07表)'!$A$10:$T$500,12,FALSE)),"",VLOOKUP(A233,'[1]Z07 一般公共预算财政拨款收入支出决算表(财决07表)'!$A$10:$T$500,12,FALSE))</f>
        <v/>
      </c>
      <c r="F233" s="123" t="str">
        <f>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t="shared" si="15"/>
        <v/>
      </c>
      <c r="O233" s="4"/>
      <c r="P233" s="4"/>
      <c r="Q233" s="4"/>
      <c r="R233" s="4"/>
      <c r="S233" s="4"/>
      <c r="T233" s="4"/>
      <c r="U233" s="4"/>
      <c r="V233" s="4"/>
      <c r="W233" s="4"/>
      <c r="X233" s="4"/>
    </row>
    <row r="234" ht="20.15" customHeight="1" spans="1:24">
      <c r="A234" s="22" t="str">
        <f t="array" ref="A234">INDEX(G:G,SMALL(IF($K$12:$K$500=2,ROW($12:$500),4^8),ROW(G223)))&amp;""</f>
        <v/>
      </c>
      <c r="B234" s="116"/>
      <c r="C234" s="23" t="str">
        <f>IF(ISERROR(VLOOKUP(A234,'[1]Z07 一般公共预算财政拨款收入支出决算表(财决07表)'!$A$10:$T$500,4,FALSE)),"",VLOOKUP(A234,'[1]Z07 一般公共预算财政拨款收入支出决算表(财决07表)'!$A$10:$T$500,4,FALSE))</f>
        <v/>
      </c>
      <c r="D234" s="123" t="str">
        <f>IF(ISERROR(VLOOKUP(A234,'[1]Z07 一般公共预算财政拨款收入支出决算表(财决07表)'!$A$10:$T$500,11,FALSE)),"",VLOOKUP(A234,'[1]Z07 一般公共预算财政拨款收入支出决算表(财决07表)'!$A$10:$T$500,11,FALSE))</f>
        <v/>
      </c>
      <c r="E234" s="123" t="str">
        <f>IF(ISERROR(VLOOKUP(A234,'[1]Z07 一般公共预算财政拨款收入支出决算表(财决07表)'!$A$10:$T$500,12,FALSE)),"",VLOOKUP(A234,'[1]Z07 一般公共预算财政拨款收入支出决算表(财决07表)'!$A$10:$T$500,12,FALSE))</f>
        <v/>
      </c>
      <c r="F234" s="123" t="str">
        <f>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t="shared" si="15"/>
        <v/>
      </c>
      <c r="O234" s="4"/>
      <c r="P234" s="4"/>
      <c r="Q234" s="4"/>
      <c r="R234" s="4"/>
      <c r="S234" s="4"/>
      <c r="T234" s="4"/>
      <c r="U234" s="4"/>
      <c r="V234" s="4"/>
      <c r="W234" s="4"/>
      <c r="X234" s="4"/>
    </row>
    <row r="235" ht="20.15" customHeight="1" spans="1:24">
      <c r="A235" s="22" t="str">
        <f t="array" ref="A235">INDEX(G:G,SMALL(IF($K$12:$K$500=2,ROW($12:$500),4^8),ROW(G224)))&amp;""</f>
        <v/>
      </c>
      <c r="B235" s="116"/>
      <c r="C235" s="23" t="str">
        <f>IF(ISERROR(VLOOKUP(A235,'[1]Z07 一般公共预算财政拨款收入支出决算表(财决07表)'!$A$10:$T$500,4,FALSE)),"",VLOOKUP(A235,'[1]Z07 一般公共预算财政拨款收入支出决算表(财决07表)'!$A$10:$T$500,4,FALSE))</f>
        <v/>
      </c>
      <c r="D235" s="123" t="str">
        <f>IF(ISERROR(VLOOKUP(A235,'[1]Z07 一般公共预算财政拨款收入支出决算表(财决07表)'!$A$10:$T$500,11,FALSE)),"",VLOOKUP(A235,'[1]Z07 一般公共预算财政拨款收入支出决算表(财决07表)'!$A$10:$T$500,11,FALSE))</f>
        <v/>
      </c>
      <c r="E235" s="123" t="str">
        <f>IF(ISERROR(VLOOKUP(A235,'[1]Z07 一般公共预算财政拨款收入支出决算表(财决07表)'!$A$10:$T$500,12,FALSE)),"",VLOOKUP(A235,'[1]Z07 一般公共预算财政拨款收入支出决算表(财决07表)'!$A$10:$T$500,12,FALSE))</f>
        <v/>
      </c>
      <c r="F235" s="123" t="str">
        <f>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t="shared" si="15"/>
        <v/>
      </c>
      <c r="O235" s="4"/>
      <c r="P235" s="4"/>
      <c r="Q235" s="4"/>
      <c r="R235" s="4"/>
      <c r="S235" s="4"/>
      <c r="T235" s="4"/>
      <c r="U235" s="4"/>
      <c r="V235" s="4"/>
      <c r="W235" s="4"/>
      <c r="X235" s="4"/>
    </row>
    <row r="236" ht="20.15" customHeight="1" spans="1:24">
      <c r="A236" s="22" t="str">
        <f t="array" ref="A236">INDEX(G:G,SMALL(IF($K$12:$K$500=2,ROW($12:$500),4^8),ROW(G225)))&amp;""</f>
        <v/>
      </c>
      <c r="B236" s="116"/>
      <c r="C236" s="23" t="str">
        <f>IF(ISERROR(VLOOKUP(A236,'[1]Z07 一般公共预算财政拨款收入支出决算表(财决07表)'!$A$10:$T$500,4,FALSE)),"",VLOOKUP(A236,'[1]Z07 一般公共预算财政拨款收入支出决算表(财决07表)'!$A$10:$T$500,4,FALSE))</f>
        <v/>
      </c>
      <c r="D236" s="123" t="str">
        <f>IF(ISERROR(VLOOKUP(A236,'[1]Z07 一般公共预算财政拨款收入支出决算表(财决07表)'!$A$10:$T$500,11,FALSE)),"",VLOOKUP(A236,'[1]Z07 一般公共预算财政拨款收入支出决算表(财决07表)'!$A$10:$T$500,11,FALSE))</f>
        <v/>
      </c>
      <c r="E236" s="123" t="str">
        <f>IF(ISERROR(VLOOKUP(A236,'[1]Z07 一般公共预算财政拨款收入支出决算表(财决07表)'!$A$10:$T$500,12,FALSE)),"",VLOOKUP(A236,'[1]Z07 一般公共预算财政拨款收入支出决算表(财决07表)'!$A$10:$T$500,12,FALSE))</f>
        <v/>
      </c>
      <c r="F236" s="123" t="str">
        <f>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t="shared" si="15"/>
        <v/>
      </c>
      <c r="O236" s="4"/>
      <c r="P236" s="4"/>
      <c r="Q236" s="4"/>
      <c r="R236" s="4"/>
      <c r="S236" s="4"/>
      <c r="T236" s="4"/>
      <c r="U236" s="4"/>
      <c r="V236" s="4"/>
      <c r="W236" s="4"/>
      <c r="X236" s="4"/>
    </row>
    <row r="237" ht="20.15" customHeight="1" spans="1:24">
      <c r="A237" s="22" t="str">
        <f t="array" ref="A237">INDEX(G:G,SMALL(IF($K$12:$K$500=2,ROW($12:$500),4^8),ROW(G226)))&amp;""</f>
        <v/>
      </c>
      <c r="B237" s="116"/>
      <c r="C237" s="23" t="str">
        <f>IF(ISERROR(VLOOKUP(A237,'[1]Z07 一般公共预算财政拨款收入支出决算表(财决07表)'!$A$10:$T$500,4,FALSE)),"",VLOOKUP(A237,'[1]Z07 一般公共预算财政拨款收入支出决算表(财决07表)'!$A$10:$T$500,4,FALSE))</f>
        <v/>
      </c>
      <c r="D237" s="123" t="str">
        <f>IF(ISERROR(VLOOKUP(A237,'[1]Z07 一般公共预算财政拨款收入支出决算表(财决07表)'!$A$10:$T$500,11,FALSE)),"",VLOOKUP(A237,'[1]Z07 一般公共预算财政拨款收入支出决算表(财决07表)'!$A$10:$T$500,11,FALSE))</f>
        <v/>
      </c>
      <c r="E237" s="123" t="str">
        <f>IF(ISERROR(VLOOKUP(A237,'[1]Z07 一般公共预算财政拨款收入支出决算表(财决07表)'!$A$10:$T$500,12,FALSE)),"",VLOOKUP(A237,'[1]Z07 一般公共预算财政拨款收入支出决算表(财决07表)'!$A$10:$T$500,12,FALSE))</f>
        <v/>
      </c>
      <c r="F237" s="123" t="str">
        <f>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t="shared" si="15"/>
        <v/>
      </c>
      <c r="O237" s="4"/>
      <c r="P237" s="4"/>
      <c r="Q237" s="4"/>
      <c r="R237" s="4"/>
      <c r="S237" s="4"/>
      <c r="T237" s="4"/>
      <c r="U237" s="4"/>
      <c r="V237" s="4"/>
      <c r="W237" s="4"/>
      <c r="X237" s="4"/>
    </row>
    <row r="238" ht="20.15" customHeight="1" spans="1:24">
      <c r="A238" s="22" t="str">
        <f t="array" ref="A238">INDEX(G:G,SMALL(IF($K$12:$K$500=2,ROW($12:$500),4^8),ROW(G227)))&amp;""</f>
        <v/>
      </c>
      <c r="B238" s="116"/>
      <c r="C238" s="23" t="str">
        <f>IF(ISERROR(VLOOKUP(A238,'[1]Z07 一般公共预算财政拨款收入支出决算表(财决07表)'!$A$10:$T$500,4,FALSE)),"",VLOOKUP(A238,'[1]Z07 一般公共预算财政拨款收入支出决算表(财决07表)'!$A$10:$T$500,4,FALSE))</f>
        <v/>
      </c>
      <c r="D238" s="123" t="str">
        <f>IF(ISERROR(VLOOKUP(A238,'[1]Z07 一般公共预算财政拨款收入支出决算表(财决07表)'!$A$10:$T$500,11,FALSE)),"",VLOOKUP(A238,'[1]Z07 一般公共预算财政拨款收入支出决算表(财决07表)'!$A$10:$T$500,11,FALSE))</f>
        <v/>
      </c>
      <c r="E238" s="123" t="str">
        <f>IF(ISERROR(VLOOKUP(A238,'[1]Z07 一般公共预算财政拨款收入支出决算表(财决07表)'!$A$10:$T$500,12,FALSE)),"",VLOOKUP(A238,'[1]Z07 一般公共预算财政拨款收入支出决算表(财决07表)'!$A$10:$T$500,12,FALSE))</f>
        <v/>
      </c>
      <c r="F238" s="123" t="str">
        <f>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t="shared" si="15"/>
        <v/>
      </c>
      <c r="O238" s="4"/>
      <c r="P238" s="4"/>
      <c r="Q238" s="4"/>
      <c r="R238" s="4"/>
      <c r="S238" s="4"/>
      <c r="T238" s="4"/>
      <c r="U238" s="4"/>
      <c r="V238" s="4"/>
      <c r="W238" s="4"/>
      <c r="X238" s="4"/>
    </row>
    <row r="239" ht="20.15" customHeight="1" spans="1:24">
      <c r="A239" s="22" t="str">
        <f t="array" ref="A239">INDEX(G:G,SMALL(IF($K$12:$K$500=2,ROW($12:$500),4^8),ROW(G228)))&amp;""</f>
        <v/>
      </c>
      <c r="B239" s="116"/>
      <c r="C239" s="23" t="str">
        <f>IF(ISERROR(VLOOKUP(A239,'[1]Z07 一般公共预算财政拨款收入支出决算表(财决07表)'!$A$10:$T$500,4,FALSE)),"",VLOOKUP(A239,'[1]Z07 一般公共预算财政拨款收入支出决算表(财决07表)'!$A$10:$T$500,4,FALSE))</f>
        <v/>
      </c>
      <c r="D239" s="123" t="str">
        <f>IF(ISERROR(VLOOKUP(A239,'[1]Z07 一般公共预算财政拨款收入支出决算表(财决07表)'!$A$10:$T$500,11,FALSE)),"",VLOOKUP(A239,'[1]Z07 一般公共预算财政拨款收入支出决算表(财决07表)'!$A$10:$T$500,11,FALSE))</f>
        <v/>
      </c>
      <c r="E239" s="123" t="str">
        <f>IF(ISERROR(VLOOKUP(A239,'[1]Z07 一般公共预算财政拨款收入支出决算表(财决07表)'!$A$10:$T$500,12,FALSE)),"",VLOOKUP(A239,'[1]Z07 一般公共预算财政拨款收入支出决算表(财决07表)'!$A$10:$T$500,12,FALSE))</f>
        <v/>
      </c>
      <c r="F239" s="123" t="str">
        <f>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t="shared" si="15"/>
        <v/>
      </c>
      <c r="O239" s="4"/>
      <c r="P239" s="4"/>
      <c r="Q239" s="4"/>
      <c r="R239" s="4"/>
      <c r="S239" s="4"/>
      <c r="T239" s="4"/>
      <c r="U239" s="4"/>
      <c r="V239" s="4"/>
      <c r="W239" s="4"/>
      <c r="X239" s="4"/>
    </row>
    <row r="240" ht="20.15" customHeight="1" spans="1:24">
      <c r="A240" s="22" t="str">
        <f t="array" ref="A240">INDEX(G:G,SMALL(IF($K$12:$K$500=2,ROW($12:$500),4^8),ROW(G229)))&amp;""</f>
        <v/>
      </c>
      <c r="B240" s="116"/>
      <c r="C240" s="23" t="str">
        <f>IF(ISERROR(VLOOKUP(A240,'[1]Z07 一般公共预算财政拨款收入支出决算表(财决07表)'!$A$10:$T$500,4,FALSE)),"",VLOOKUP(A240,'[1]Z07 一般公共预算财政拨款收入支出决算表(财决07表)'!$A$10:$T$500,4,FALSE))</f>
        <v/>
      </c>
      <c r="D240" s="123" t="str">
        <f>IF(ISERROR(VLOOKUP(A240,'[1]Z07 一般公共预算财政拨款收入支出决算表(财决07表)'!$A$10:$T$500,11,FALSE)),"",VLOOKUP(A240,'[1]Z07 一般公共预算财政拨款收入支出决算表(财决07表)'!$A$10:$T$500,11,FALSE))</f>
        <v/>
      </c>
      <c r="E240" s="123" t="str">
        <f>IF(ISERROR(VLOOKUP(A240,'[1]Z07 一般公共预算财政拨款收入支出决算表(财决07表)'!$A$10:$T$500,12,FALSE)),"",VLOOKUP(A240,'[1]Z07 一般公共预算财政拨款收入支出决算表(财决07表)'!$A$10:$T$500,12,FALSE))</f>
        <v/>
      </c>
      <c r="F240" s="123" t="str">
        <f>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t="shared" si="15"/>
        <v/>
      </c>
      <c r="O240" s="4"/>
      <c r="P240" s="4"/>
      <c r="Q240" s="4"/>
      <c r="R240" s="4"/>
      <c r="S240" s="4"/>
      <c r="T240" s="4"/>
      <c r="U240" s="4"/>
      <c r="V240" s="4"/>
      <c r="W240" s="4"/>
      <c r="X240" s="4"/>
    </row>
    <row r="241" ht="20.15" customHeight="1" spans="1:24">
      <c r="A241" s="22" t="str">
        <f t="array" ref="A241">INDEX(G:G,SMALL(IF($K$12:$K$500=2,ROW($12:$500),4^8),ROW(G230)))&amp;""</f>
        <v/>
      </c>
      <c r="B241" s="116"/>
      <c r="C241" s="23" t="str">
        <f>IF(ISERROR(VLOOKUP(A241,'[1]Z07 一般公共预算财政拨款收入支出决算表(财决07表)'!$A$10:$T$500,4,FALSE)),"",VLOOKUP(A241,'[1]Z07 一般公共预算财政拨款收入支出决算表(财决07表)'!$A$10:$T$500,4,FALSE))</f>
        <v/>
      </c>
      <c r="D241" s="123" t="str">
        <f>IF(ISERROR(VLOOKUP(A241,'[1]Z07 一般公共预算财政拨款收入支出决算表(财决07表)'!$A$10:$T$500,11,FALSE)),"",VLOOKUP(A241,'[1]Z07 一般公共预算财政拨款收入支出决算表(财决07表)'!$A$10:$T$500,11,FALSE))</f>
        <v/>
      </c>
      <c r="E241" s="123" t="str">
        <f>IF(ISERROR(VLOOKUP(A241,'[1]Z07 一般公共预算财政拨款收入支出决算表(财决07表)'!$A$10:$T$500,12,FALSE)),"",VLOOKUP(A241,'[1]Z07 一般公共预算财政拨款收入支出决算表(财决07表)'!$A$10:$T$500,12,FALSE))</f>
        <v/>
      </c>
      <c r="F241" s="123" t="str">
        <f>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t="shared" si="15"/>
        <v/>
      </c>
      <c r="O241" s="4"/>
      <c r="P241" s="4"/>
      <c r="Q241" s="4"/>
      <c r="R241" s="4"/>
      <c r="S241" s="4"/>
      <c r="T241" s="4"/>
      <c r="U241" s="4"/>
      <c r="V241" s="4"/>
      <c r="W241" s="4"/>
      <c r="X241" s="4"/>
    </row>
    <row r="242" ht="20.15" customHeight="1" spans="1:24">
      <c r="A242" s="22" t="str">
        <f t="array" ref="A242">INDEX(G:G,SMALL(IF($K$12:$K$500=2,ROW($12:$500),4^8),ROW(G231)))&amp;""</f>
        <v/>
      </c>
      <c r="B242" s="116"/>
      <c r="C242" s="23" t="str">
        <f>IF(ISERROR(VLOOKUP(A242,'[1]Z07 一般公共预算财政拨款收入支出决算表(财决07表)'!$A$10:$T$500,4,FALSE)),"",VLOOKUP(A242,'[1]Z07 一般公共预算财政拨款收入支出决算表(财决07表)'!$A$10:$T$500,4,FALSE))</f>
        <v/>
      </c>
      <c r="D242" s="123" t="str">
        <f>IF(ISERROR(VLOOKUP(A242,'[1]Z07 一般公共预算财政拨款收入支出决算表(财决07表)'!$A$10:$T$500,11,FALSE)),"",VLOOKUP(A242,'[1]Z07 一般公共预算财政拨款收入支出决算表(财决07表)'!$A$10:$T$500,11,FALSE))</f>
        <v/>
      </c>
      <c r="E242" s="123" t="str">
        <f>IF(ISERROR(VLOOKUP(A242,'[1]Z07 一般公共预算财政拨款收入支出决算表(财决07表)'!$A$10:$T$500,12,FALSE)),"",VLOOKUP(A242,'[1]Z07 一般公共预算财政拨款收入支出决算表(财决07表)'!$A$10:$T$500,12,FALSE))</f>
        <v/>
      </c>
      <c r="F242" s="123" t="str">
        <f>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t="shared" si="15"/>
        <v/>
      </c>
      <c r="O242" s="4"/>
      <c r="P242" s="4"/>
      <c r="Q242" s="4"/>
      <c r="R242" s="4"/>
      <c r="S242" s="4"/>
      <c r="T242" s="4"/>
      <c r="U242" s="4"/>
      <c r="V242" s="4"/>
      <c r="W242" s="4"/>
      <c r="X242" s="4"/>
    </row>
    <row r="243" ht="20.15" customHeight="1" spans="1:24">
      <c r="A243" s="22" t="str">
        <f t="array" ref="A243">INDEX(G:G,SMALL(IF($K$12:$K$500=2,ROW($12:$500),4^8),ROW(G232)))&amp;""</f>
        <v/>
      </c>
      <c r="B243" s="116"/>
      <c r="C243" s="23" t="str">
        <f>IF(ISERROR(VLOOKUP(A243,'[1]Z07 一般公共预算财政拨款收入支出决算表(财决07表)'!$A$10:$T$500,4,FALSE)),"",VLOOKUP(A243,'[1]Z07 一般公共预算财政拨款收入支出决算表(财决07表)'!$A$10:$T$500,4,FALSE))</f>
        <v/>
      </c>
      <c r="D243" s="123" t="str">
        <f>IF(ISERROR(VLOOKUP(A243,'[1]Z07 一般公共预算财政拨款收入支出决算表(财决07表)'!$A$10:$T$500,11,FALSE)),"",VLOOKUP(A243,'[1]Z07 一般公共预算财政拨款收入支出决算表(财决07表)'!$A$10:$T$500,11,FALSE))</f>
        <v/>
      </c>
      <c r="E243" s="123" t="str">
        <f>IF(ISERROR(VLOOKUP(A243,'[1]Z07 一般公共预算财政拨款收入支出决算表(财决07表)'!$A$10:$T$500,12,FALSE)),"",VLOOKUP(A243,'[1]Z07 一般公共预算财政拨款收入支出决算表(财决07表)'!$A$10:$T$500,12,FALSE))</f>
        <v/>
      </c>
      <c r="F243" s="123" t="str">
        <f>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t="shared" si="15"/>
        <v/>
      </c>
      <c r="O243" s="4"/>
      <c r="P243" s="4"/>
      <c r="Q243" s="4"/>
      <c r="R243" s="4"/>
      <c r="S243" s="4"/>
      <c r="T243" s="4"/>
      <c r="U243" s="4"/>
      <c r="V243" s="4"/>
      <c r="W243" s="4"/>
      <c r="X243" s="4"/>
    </row>
    <row r="244" ht="20.15" customHeight="1" spans="1:24">
      <c r="A244" s="22" t="str">
        <f t="array" ref="A244">INDEX(G:G,SMALL(IF($K$12:$K$500=2,ROW($12:$500),4^8),ROW(G233)))&amp;""</f>
        <v/>
      </c>
      <c r="B244" s="116"/>
      <c r="C244" s="23" t="str">
        <f>IF(ISERROR(VLOOKUP(A244,'[1]Z07 一般公共预算财政拨款收入支出决算表(财决07表)'!$A$10:$T$500,4,FALSE)),"",VLOOKUP(A244,'[1]Z07 一般公共预算财政拨款收入支出决算表(财决07表)'!$A$10:$T$500,4,FALSE))</f>
        <v/>
      </c>
      <c r="D244" s="123" t="str">
        <f>IF(ISERROR(VLOOKUP(A244,'[1]Z07 一般公共预算财政拨款收入支出决算表(财决07表)'!$A$10:$T$500,11,FALSE)),"",VLOOKUP(A244,'[1]Z07 一般公共预算财政拨款收入支出决算表(财决07表)'!$A$10:$T$500,11,FALSE))</f>
        <v/>
      </c>
      <c r="E244" s="123" t="str">
        <f>IF(ISERROR(VLOOKUP(A244,'[1]Z07 一般公共预算财政拨款收入支出决算表(财决07表)'!$A$10:$T$500,12,FALSE)),"",VLOOKUP(A244,'[1]Z07 一般公共预算财政拨款收入支出决算表(财决07表)'!$A$10:$T$500,12,FALSE))</f>
        <v/>
      </c>
      <c r="F244" s="123" t="str">
        <f>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t="shared" si="15"/>
        <v/>
      </c>
      <c r="O244" s="4"/>
      <c r="P244" s="4"/>
      <c r="Q244" s="4"/>
      <c r="R244" s="4"/>
      <c r="S244" s="4"/>
      <c r="T244" s="4"/>
      <c r="U244" s="4"/>
      <c r="V244" s="4"/>
      <c r="W244" s="4"/>
      <c r="X244" s="4"/>
    </row>
    <row r="245" ht="20.15" customHeight="1" spans="1:24">
      <c r="A245" s="22" t="str">
        <f t="array" ref="A245">INDEX(G:G,SMALL(IF($K$12:$K$500=2,ROW($12:$500),4^8),ROW(G234)))&amp;""</f>
        <v/>
      </c>
      <c r="B245" s="116"/>
      <c r="C245" s="23" t="str">
        <f>IF(ISERROR(VLOOKUP(A245,'[1]Z07 一般公共预算财政拨款收入支出决算表(财决07表)'!$A$10:$T$500,4,FALSE)),"",VLOOKUP(A245,'[1]Z07 一般公共预算财政拨款收入支出决算表(财决07表)'!$A$10:$T$500,4,FALSE))</f>
        <v/>
      </c>
      <c r="D245" s="123" t="str">
        <f>IF(ISERROR(VLOOKUP(A245,'[1]Z07 一般公共预算财政拨款收入支出决算表(财决07表)'!$A$10:$T$500,11,FALSE)),"",VLOOKUP(A245,'[1]Z07 一般公共预算财政拨款收入支出决算表(财决07表)'!$A$10:$T$500,11,FALSE))</f>
        <v/>
      </c>
      <c r="E245" s="123" t="str">
        <f>IF(ISERROR(VLOOKUP(A245,'[1]Z07 一般公共预算财政拨款收入支出决算表(财决07表)'!$A$10:$T$500,12,FALSE)),"",VLOOKUP(A245,'[1]Z07 一般公共预算财政拨款收入支出决算表(财决07表)'!$A$10:$T$500,12,FALSE))</f>
        <v/>
      </c>
      <c r="F245" s="123" t="str">
        <f>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t="shared" si="15"/>
        <v/>
      </c>
      <c r="O245" s="4"/>
      <c r="P245" s="4"/>
      <c r="Q245" s="4"/>
      <c r="R245" s="4"/>
      <c r="S245" s="4"/>
      <c r="T245" s="4"/>
      <c r="U245" s="4"/>
      <c r="V245" s="4"/>
      <c r="W245" s="4"/>
      <c r="X245" s="4"/>
    </row>
    <row r="246" ht="20.15" customHeight="1" spans="1:24">
      <c r="A246" s="22" t="str">
        <f t="array" ref="A246">INDEX(G:G,SMALL(IF($K$12:$K$500=2,ROW($12:$500),4^8),ROW(G235)))&amp;""</f>
        <v/>
      </c>
      <c r="B246" s="116"/>
      <c r="C246" s="23" t="str">
        <f>IF(ISERROR(VLOOKUP(A246,'[1]Z07 一般公共预算财政拨款收入支出决算表(财决07表)'!$A$10:$T$500,4,FALSE)),"",VLOOKUP(A246,'[1]Z07 一般公共预算财政拨款收入支出决算表(财决07表)'!$A$10:$T$500,4,FALSE))</f>
        <v/>
      </c>
      <c r="D246" s="123" t="str">
        <f>IF(ISERROR(VLOOKUP(A246,'[1]Z07 一般公共预算财政拨款收入支出决算表(财决07表)'!$A$10:$T$500,11,FALSE)),"",VLOOKUP(A246,'[1]Z07 一般公共预算财政拨款收入支出决算表(财决07表)'!$A$10:$T$500,11,FALSE))</f>
        <v/>
      </c>
      <c r="E246" s="123" t="str">
        <f>IF(ISERROR(VLOOKUP(A246,'[1]Z07 一般公共预算财政拨款收入支出决算表(财决07表)'!$A$10:$T$500,12,FALSE)),"",VLOOKUP(A246,'[1]Z07 一般公共预算财政拨款收入支出决算表(财决07表)'!$A$10:$T$500,12,FALSE))</f>
        <v/>
      </c>
      <c r="F246" s="123" t="str">
        <f>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t="shared" si="15"/>
        <v/>
      </c>
      <c r="O246" s="4"/>
      <c r="P246" s="4"/>
      <c r="Q246" s="4"/>
      <c r="R246" s="4"/>
      <c r="S246" s="4"/>
      <c r="T246" s="4"/>
      <c r="U246" s="4"/>
      <c r="V246" s="4"/>
      <c r="W246" s="4"/>
      <c r="X246" s="4"/>
    </row>
    <row r="247" ht="20.15" customHeight="1" spans="1:24">
      <c r="A247" s="22" t="str">
        <f t="array" ref="A247">INDEX(G:G,SMALL(IF($K$12:$K$500=2,ROW($12:$500),4^8),ROW(G236)))&amp;""</f>
        <v/>
      </c>
      <c r="B247" s="116"/>
      <c r="C247" s="23" t="str">
        <f>IF(ISERROR(VLOOKUP(A247,'[1]Z07 一般公共预算财政拨款收入支出决算表(财决07表)'!$A$10:$T$500,4,FALSE)),"",VLOOKUP(A247,'[1]Z07 一般公共预算财政拨款收入支出决算表(财决07表)'!$A$10:$T$500,4,FALSE))</f>
        <v/>
      </c>
      <c r="D247" s="123" t="str">
        <f>IF(ISERROR(VLOOKUP(A247,'[1]Z07 一般公共预算财政拨款收入支出决算表(财决07表)'!$A$10:$T$500,11,FALSE)),"",VLOOKUP(A247,'[1]Z07 一般公共预算财政拨款收入支出决算表(财决07表)'!$A$10:$T$500,11,FALSE))</f>
        <v/>
      </c>
      <c r="E247" s="123" t="str">
        <f>IF(ISERROR(VLOOKUP(A247,'[1]Z07 一般公共预算财政拨款收入支出决算表(财决07表)'!$A$10:$T$500,12,FALSE)),"",VLOOKUP(A247,'[1]Z07 一般公共预算财政拨款收入支出决算表(财决07表)'!$A$10:$T$500,12,FALSE))</f>
        <v/>
      </c>
      <c r="F247" s="123" t="str">
        <f>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t="shared" si="15"/>
        <v/>
      </c>
      <c r="O247" s="4"/>
      <c r="P247" s="4"/>
      <c r="Q247" s="4"/>
      <c r="R247" s="4"/>
      <c r="S247" s="4"/>
      <c r="T247" s="4"/>
      <c r="U247" s="4"/>
      <c r="V247" s="4"/>
      <c r="W247" s="4"/>
      <c r="X247" s="4"/>
    </row>
    <row r="248" ht="20.15" customHeight="1" spans="1:24">
      <c r="A248" s="22" t="str">
        <f t="array" ref="A248">INDEX(G:G,SMALL(IF($K$12:$K$500=2,ROW($12:$500),4^8),ROW(G237)))&amp;""</f>
        <v/>
      </c>
      <c r="B248" s="116"/>
      <c r="C248" s="23" t="str">
        <f>IF(ISERROR(VLOOKUP(A248,'[1]Z07 一般公共预算财政拨款收入支出决算表(财决07表)'!$A$10:$T$500,4,FALSE)),"",VLOOKUP(A248,'[1]Z07 一般公共预算财政拨款收入支出决算表(财决07表)'!$A$10:$T$500,4,FALSE))</f>
        <v/>
      </c>
      <c r="D248" s="123" t="str">
        <f>IF(ISERROR(VLOOKUP(A248,'[1]Z07 一般公共预算财政拨款收入支出决算表(财决07表)'!$A$10:$T$500,11,FALSE)),"",VLOOKUP(A248,'[1]Z07 一般公共预算财政拨款收入支出决算表(财决07表)'!$A$10:$T$500,11,FALSE))</f>
        <v/>
      </c>
      <c r="E248" s="123" t="str">
        <f>IF(ISERROR(VLOOKUP(A248,'[1]Z07 一般公共预算财政拨款收入支出决算表(财决07表)'!$A$10:$T$500,12,FALSE)),"",VLOOKUP(A248,'[1]Z07 一般公共预算财政拨款收入支出决算表(财决07表)'!$A$10:$T$500,12,FALSE))</f>
        <v/>
      </c>
      <c r="F248" s="123" t="str">
        <f>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t="shared" si="15"/>
        <v/>
      </c>
      <c r="O248" s="4"/>
      <c r="P248" s="4"/>
      <c r="Q248" s="4"/>
      <c r="R248" s="4"/>
      <c r="S248" s="4"/>
      <c r="T248" s="4"/>
      <c r="U248" s="4"/>
      <c r="V248" s="4"/>
      <c r="W248" s="4"/>
      <c r="X248" s="4"/>
    </row>
    <row r="249" ht="20.15" customHeight="1" spans="1:24">
      <c r="A249" s="22" t="str">
        <f t="array" ref="A249">INDEX(G:G,SMALL(IF($K$12:$K$500=2,ROW($12:$500),4^8),ROW(G238)))&amp;""</f>
        <v/>
      </c>
      <c r="B249" s="116"/>
      <c r="C249" s="23" t="str">
        <f>IF(ISERROR(VLOOKUP(A249,'[1]Z07 一般公共预算财政拨款收入支出决算表(财决07表)'!$A$10:$T$500,4,FALSE)),"",VLOOKUP(A249,'[1]Z07 一般公共预算财政拨款收入支出决算表(财决07表)'!$A$10:$T$500,4,FALSE))</f>
        <v/>
      </c>
      <c r="D249" s="123" t="str">
        <f>IF(ISERROR(VLOOKUP(A249,'[1]Z07 一般公共预算财政拨款收入支出决算表(财决07表)'!$A$10:$T$500,11,FALSE)),"",VLOOKUP(A249,'[1]Z07 一般公共预算财政拨款收入支出决算表(财决07表)'!$A$10:$T$500,11,FALSE))</f>
        <v/>
      </c>
      <c r="E249" s="123" t="str">
        <f>IF(ISERROR(VLOOKUP(A249,'[1]Z07 一般公共预算财政拨款收入支出决算表(财决07表)'!$A$10:$T$500,12,FALSE)),"",VLOOKUP(A249,'[1]Z07 一般公共预算财政拨款收入支出决算表(财决07表)'!$A$10:$T$500,12,FALSE))</f>
        <v/>
      </c>
      <c r="F249" s="123" t="str">
        <f>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t="shared" si="15"/>
        <v/>
      </c>
      <c r="O249" s="4"/>
      <c r="P249" s="4"/>
      <c r="Q249" s="4"/>
      <c r="R249" s="4"/>
      <c r="S249" s="4"/>
      <c r="T249" s="4"/>
      <c r="U249" s="4"/>
      <c r="V249" s="4"/>
      <c r="W249" s="4"/>
      <c r="X249" s="4"/>
    </row>
    <row r="250" ht="20.15" customHeight="1" spans="1:24">
      <c r="A250" s="22" t="str">
        <f t="array" ref="A250">INDEX(G:G,SMALL(IF($K$12:$K$500=2,ROW($12:$500),4^8),ROW(G239)))&amp;""</f>
        <v/>
      </c>
      <c r="B250" s="116"/>
      <c r="C250" s="23" t="str">
        <f>IF(ISERROR(VLOOKUP(A250,'[1]Z07 一般公共预算财政拨款收入支出决算表(财决07表)'!$A$10:$T$500,4,FALSE)),"",VLOOKUP(A250,'[1]Z07 一般公共预算财政拨款收入支出决算表(财决07表)'!$A$10:$T$500,4,FALSE))</f>
        <v/>
      </c>
      <c r="D250" s="123" t="str">
        <f>IF(ISERROR(VLOOKUP(A250,'[1]Z07 一般公共预算财政拨款收入支出决算表(财决07表)'!$A$10:$T$500,11,FALSE)),"",VLOOKUP(A250,'[1]Z07 一般公共预算财政拨款收入支出决算表(财决07表)'!$A$10:$T$500,11,FALSE))</f>
        <v/>
      </c>
      <c r="E250" s="123" t="str">
        <f>IF(ISERROR(VLOOKUP(A250,'[1]Z07 一般公共预算财政拨款收入支出决算表(财决07表)'!$A$10:$T$500,12,FALSE)),"",VLOOKUP(A250,'[1]Z07 一般公共预算财政拨款收入支出决算表(财决07表)'!$A$10:$T$500,12,FALSE))</f>
        <v/>
      </c>
      <c r="F250" s="123" t="str">
        <f>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t="shared" si="15"/>
        <v/>
      </c>
      <c r="O250" s="4"/>
      <c r="P250" s="4"/>
      <c r="Q250" s="4"/>
      <c r="R250" s="4"/>
      <c r="S250" s="4"/>
      <c r="T250" s="4"/>
      <c r="U250" s="4"/>
      <c r="V250" s="4"/>
      <c r="W250" s="4"/>
      <c r="X250" s="4"/>
    </row>
    <row r="251" ht="20.15" customHeight="1" spans="1:24">
      <c r="A251" s="22" t="str">
        <f t="array" ref="A251">INDEX(G:G,SMALL(IF($K$12:$K$500=2,ROW($12:$500),4^8),ROW(G240)))&amp;""</f>
        <v/>
      </c>
      <c r="B251" s="116"/>
      <c r="C251" s="23" t="str">
        <f>IF(ISERROR(VLOOKUP(A251,'[1]Z07 一般公共预算财政拨款收入支出决算表(财决07表)'!$A$10:$T$500,4,FALSE)),"",VLOOKUP(A251,'[1]Z07 一般公共预算财政拨款收入支出决算表(财决07表)'!$A$10:$T$500,4,FALSE))</f>
        <v/>
      </c>
      <c r="D251" s="123" t="str">
        <f>IF(ISERROR(VLOOKUP(A251,'[1]Z07 一般公共预算财政拨款收入支出决算表(财决07表)'!$A$10:$T$500,11,FALSE)),"",VLOOKUP(A251,'[1]Z07 一般公共预算财政拨款收入支出决算表(财决07表)'!$A$10:$T$500,11,FALSE))</f>
        <v/>
      </c>
      <c r="E251" s="123" t="str">
        <f>IF(ISERROR(VLOOKUP(A251,'[1]Z07 一般公共预算财政拨款收入支出决算表(财决07表)'!$A$10:$T$500,12,FALSE)),"",VLOOKUP(A251,'[1]Z07 一般公共预算财政拨款收入支出决算表(财决07表)'!$A$10:$T$500,12,FALSE))</f>
        <v/>
      </c>
      <c r="F251" s="123" t="str">
        <f>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t="shared" si="15"/>
        <v/>
      </c>
      <c r="O251" s="4"/>
      <c r="P251" s="4"/>
      <c r="Q251" s="4"/>
      <c r="R251" s="4"/>
      <c r="S251" s="4"/>
      <c r="T251" s="4"/>
      <c r="U251" s="4"/>
      <c r="V251" s="4"/>
      <c r="W251" s="4"/>
      <c r="X251" s="4"/>
    </row>
    <row r="252" ht="20.15" customHeight="1" spans="1:24">
      <c r="A252" s="22" t="str">
        <f t="array" ref="A252">INDEX(G:G,SMALL(IF($K$12:$K$500=2,ROW($12:$500),4^8),ROW(G241)))&amp;""</f>
        <v/>
      </c>
      <c r="B252" s="116"/>
      <c r="C252" s="23" t="str">
        <f>IF(ISERROR(VLOOKUP(A252,'[1]Z07 一般公共预算财政拨款收入支出决算表(财决07表)'!$A$10:$T$500,4,FALSE)),"",VLOOKUP(A252,'[1]Z07 一般公共预算财政拨款收入支出决算表(财决07表)'!$A$10:$T$500,4,FALSE))</f>
        <v/>
      </c>
      <c r="D252" s="123" t="str">
        <f>IF(ISERROR(VLOOKUP(A252,'[1]Z07 一般公共预算财政拨款收入支出决算表(财决07表)'!$A$10:$T$500,11,FALSE)),"",VLOOKUP(A252,'[1]Z07 一般公共预算财政拨款收入支出决算表(财决07表)'!$A$10:$T$500,11,FALSE))</f>
        <v/>
      </c>
      <c r="E252" s="123" t="str">
        <f>IF(ISERROR(VLOOKUP(A252,'[1]Z07 一般公共预算财政拨款收入支出决算表(财决07表)'!$A$10:$T$500,12,FALSE)),"",VLOOKUP(A252,'[1]Z07 一般公共预算财政拨款收入支出决算表(财决07表)'!$A$10:$T$500,12,FALSE))</f>
        <v/>
      </c>
      <c r="F252" s="123" t="str">
        <f>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t="shared" si="15"/>
        <v/>
      </c>
      <c r="O252" s="4"/>
      <c r="P252" s="4"/>
      <c r="Q252" s="4"/>
      <c r="R252" s="4"/>
      <c r="S252" s="4"/>
      <c r="T252" s="4"/>
      <c r="U252" s="4"/>
      <c r="V252" s="4"/>
      <c r="W252" s="4"/>
      <c r="X252" s="4"/>
    </row>
    <row r="253" ht="20.15" customHeight="1" spans="1:24">
      <c r="A253" s="22" t="str">
        <f t="array" ref="A253">INDEX(G:G,SMALL(IF($K$12:$K$500=2,ROW($12:$500),4^8),ROW(G242)))&amp;""</f>
        <v/>
      </c>
      <c r="B253" s="116"/>
      <c r="C253" s="23" t="str">
        <f>IF(ISERROR(VLOOKUP(A253,'[1]Z07 一般公共预算财政拨款收入支出决算表(财决07表)'!$A$10:$T$500,4,FALSE)),"",VLOOKUP(A253,'[1]Z07 一般公共预算财政拨款收入支出决算表(财决07表)'!$A$10:$T$500,4,FALSE))</f>
        <v/>
      </c>
      <c r="D253" s="123" t="str">
        <f>IF(ISERROR(VLOOKUP(A253,'[1]Z07 一般公共预算财政拨款收入支出决算表(财决07表)'!$A$10:$T$500,11,FALSE)),"",VLOOKUP(A253,'[1]Z07 一般公共预算财政拨款收入支出决算表(财决07表)'!$A$10:$T$500,11,FALSE))</f>
        <v/>
      </c>
      <c r="E253" s="123" t="str">
        <f>IF(ISERROR(VLOOKUP(A253,'[1]Z07 一般公共预算财政拨款收入支出决算表(财决07表)'!$A$10:$T$500,12,FALSE)),"",VLOOKUP(A253,'[1]Z07 一般公共预算财政拨款收入支出决算表(财决07表)'!$A$10:$T$500,12,FALSE))</f>
        <v/>
      </c>
      <c r="F253" s="123" t="str">
        <f>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t="shared" si="15"/>
        <v/>
      </c>
      <c r="O253" s="4"/>
      <c r="P253" s="4"/>
      <c r="Q253" s="4"/>
      <c r="R253" s="4"/>
      <c r="S253" s="4"/>
      <c r="T253" s="4"/>
      <c r="U253" s="4"/>
      <c r="V253" s="4"/>
      <c r="W253" s="4"/>
      <c r="X253" s="4"/>
    </row>
    <row r="254" ht="20.15" customHeight="1" spans="1:24">
      <c r="A254" s="22" t="str">
        <f t="array" ref="A254">INDEX(G:G,SMALL(IF($K$12:$K$500=2,ROW($12:$500),4^8),ROW(G243)))&amp;""</f>
        <v/>
      </c>
      <c r="B254" s="116"/>
      <c r="C254" s="23" t="str">
        <f>IF(ISERROR(VLOOKUP(A254,'[1]Z07 一般公共预算财政拨款收入支出决算表(财决07表)'!$A$10:$T$500,4,FALSE)),"",VLOOKUP(A254,'[1]Z07 一般公共预算财政拨款收入支出决算表(财决07表)'!$A$10:$T$500,4,FALSE))</f>
        <v/>
      </c>
      <c r="D254" s="123" t="str">
        <f>IF(ISERROR(VLOOKUP(A254,'[1]Z07 一般公共预算财政拨款收入支出决算表(财决07表)'!$A$10:$T$500,11,FALSE)),"",VLOOKUP(A254,'[1]Z07 一般公共预算财政拨款收入支出决算表(财决07表)'!$A$10:$T$500,11,FALSE))</f>
        <v/>
      </c>
      <c r="E254" s="123" t="str">
        <f>IF(ISERROR(VLOOKUP(A254,'[1]Z07 一般公共预算财政拨款收入支出决算表(财决07表)'!$A$10:$T$500,12,FALSE)),"",VLOOKUP(A254,'[1]Z07 一般公共预算财政拨款收入支出决算表(财决07表)'!$A$10:$T$500,12,FALSE))</f>
        <v/>
      </c>
      <c r="F254" s="123" t="str">
        <f>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t="shared" si="15"/>
        <v/>
      </c>
      <c r="O254" s="4"/>
      <c r="P254" s="4"/>
      <c r="Q254" s="4"/>
      <c r="R254" s="4"/>
      <c r="S254" s="4"/>
      <c r="T254" s="4"/>
      <c r="U254" s="4"/>
      <c r="V254" s="4"/>
      <c r="W254" s="4"/>
      <c r="X254" s="4"/>
    </row>
    <row r="255" ht="20.15" customHeight="1" spans="1:24">
      <c r="A255" s="22" t="str">
        <f t="array" ref="A255">INDEX(G:G,SMALL(IF($K$12:$K$500=2,ROW($12:$500),4^8),ROW(G244)))&amp;""</f>
        <v/>
      </c>
      <c r="B255" s="116"/>
      <c r="C255" s="23" t="str">
        <f>IF(ISERROR(VLOOKUP(A255,'[1]Z07 一般公共预算财政拨款收入支出决算表(财决07表)'!$A$10:$T$500,4,FALSE)),"",VLOOKUP(A255,'[1]Z07 一般公共预算财政拨款收入支出决算表(财决07表)'!$A$10:$T$500,4,FALSE))</f>
        <v/>
      </c>
      <c r="D255" s="123" t="str">
        <f>IF(ISERROR(VLOOKUP(A255,'[1]Z07 一般公共预算财政拨款收入支出决算表(财决07表)'!$A$10:$T$500,11,FALSE)),"",VLOOKUP(A255,'[1]Z07 一般公共预算财政拨款收入支出决算表(财决07表)'!$A$10:$T$500,11,FALSE))</f>
        <v/>
      </c>
      <c r="E255" s="123" t="str">
        <f>IF(ISERROR(VLOOKUP(A255,'[1]Z07 一般公共预算财政拨款收入支出决算表(财决07表)'!$A$10:$T$500,12,FALSE)),"",VLOOKUP(A255,'[1]Z07 一般公共预算财政拨款收入支出决算表(财决07表)'!$A$10:$T$500,12,FALSE))</f>
        <v/>
      </c>
      <c r="F255" s="123" t="str">
        <f>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t="shared" si="15"/>
        <v/>
      </c>
      <c r="O255" s="4"/>
      <c r="P255" s="4"/>
      <c r="Q255" s="4"/>
      <c r="R255" s="4"/>
      <c r="S255" s="4"/>
      <c r="T255" s="4"/>
      <c r="U255" s="4"/>
      <c r="V255" s="4"/>
      <c r="W255" s="4"/>
      <c r="X255" s="4"/>
    </row>
    <row r="256" ht="20.15" customHeight="1" spans="1:24">
      <c r="A256" s="22" t="str">
        <f t="array" ref="A256">INDEX(G:G,SMALL(IF($K$12:$K$500=2,ROW($12:$500),4^8),ROW(G245)))&amp;""</f>
        <v/>
      </c>
      <c r="B256" s="116"/>
      <c r="C256" s="23" t="str">
        <f>IF(ISERROR(VLOOKUP(A256,'[1]Z07 一般公共预算财政拨款收入支出决算表(财决07表)'!$A$10:$T$500,4,FALSE)),"",VLOOKUP(A256,'[1]Z07 一般公共预算财政拨款收入支出决算表(财决07表)'!$A$10:$T$500,4,FALSE))</f>
        <v/>
      </c>
      <c r="D256" s="123" t="str">
        <f>IF(ISERROR(VLOOKUP(A256,'[1]Z07 一般公共预算财政拨款收入支出决算表(财决07表)'!$A$10:$T$500,11,FALSE)),"",VLOOKUP(A256,'[1]Z07 一般公共预算财政拨款收入支出决算表(财决07表)'!$A$10:$T$500,11,FALSE))</f>
        <v/>
      </c>
      <c r="E256" s="123" t="str">
        <f>IF(ISERROR(VLOOKUP(A256,'[1]Z07 一般公共预算财政拨款收入支出决算表(财决07表)'!$A$10:$T$500,12,FALSE)),"",VLOOKUP(A256,'[1]Z07 一般公共预算财政拨款收入支出决算表(财决07表)'!$A$10:$T$500,12,FALSE))</f>
        <v/>
      </c>
      <c r="F256" s="123" t="str">
        <f>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t="shared" si="15"/>
        <v/>
      </c>
      <c r="O256" s="4"/>
      <c r="P256" s="4"/>
      <c r="Q256" s="4"/>
      <c r="R256" s="4"/>
      <c r="S256" s="4"/>
      <c r="T256" s="4"/>
      <c r="U256" s="4"/>
      <c r="V256" s="4"/>
      <c r="W256" s="4"/>
      <c r="X256" s="4"/>
    </row>
    <row r="257" ht="20.15" customHeight="1" spans="1:24">
      <c r="A257" s="22" t="str">
        <f t="array" ref="A257">INDEX(G:G,SMALL(IF($K$12:$K$500=2,ROW($12:$500),4^8),ROW(G246)))&amp;""</f>
        <v/>
      </c>
      <c r="B257" s="116"/>
      <c r="C257" s="23" t="str">
        <f>IF(ISERROR(VLOOKUP(A257,'[1]Z07 一般公共预算财政拨款收入支出决算表(财决07表)'!$A$10:$T$500,4,FALSE)),"",VLOOKUP(A257,'[1]Z07 一般公共预算财政拨款收入支出决算表(财决07表)'!$A$10:$T$500,4,FALSE))</f>
        <v/>
      </c>
      <c r="D257" s="123" t="str">
        <f>IF(ISERROR(VLOOKUP(A257,'[1]Z07 一般公共预算财政拨款收入支出决算表(财决07表)'!$A$10:$T$500,11,FALSE)),"",VLOOKUP(A257,'[1]Z07 一般公共预算财政拨款收入支出决算表(财决07表)'!$A$10:$T$500,11,FALSE))</f>
        <v/>
      </c>
      <c r="E257" s="123" t="str">
        <f>IF(ISERROR(VLOOKUP(A257,'[1]Z07 一般公共预算财政拨款收入支出决算表(财决07表)'!$A$10:$T$500,12,FALSE)),"",VLOOKUP(A257,'[1]Z07 一般公共预算财政拨款收入支出决算表(财决07表)'!$A$10:$T$500,12,FALSE))</f>
        <v/>
      </c>
      <c r="F257" s="123" t="str">
        <f>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t="shared" si="15"/>
        <v/>
      </c>
      <c r="O257" s="4"/>
      <c r="P257" s="4"/>
      <c r="Q257" s="4"/>
      <c r="R257" s="4"/>
      <c r="S257" s="4"/>
      <c r="T257" s="4"/>
      <c r="U257" s="4"/>
      <c r="V257" s="4"/>
      <c r="W257" s="4"/>
      <c r="X257" s="4"/>
    </row>
    <row r="258" ht="20.15" customHeight="1" spans="1:24">
      <c r="A258" s="22" t="str">
        <f t="array" ref="A258">INDEX(G:G,SMALL(IF($K$12:$K$500=2,ROW($12:$500),4^8),ROW(G247)))&amp;""</f>
        <v/>
      </c>
      <c r="B258" s="116"/>
      <c r="C258" s="23" t="str">
        <f>IF(ISERROR(VLOOKUP(A258,'[1]Z07 一般公共预算财政拨款收入支出决算表(财决07表)'!$A$10:$T$500,4,FALSE)),"",VLOOKUP(A258,'[1]Z07 一般公共预算财政拨款收入支出决算表(财决07表)'!$A$10:$T$500,4,FALSE))</f>
        <v/>
      </c>
      <c r="D258" s="123" t="str">
        <f>IF(ISERROR(VLOOKUP(A258,'[1]Z07 一般公共预算财政拨款收入支出决算表(财决07表)'!$A$10:$T$500,11,FALSE)),"",VLOOKUP(A258,'[1]Z07 一般公共预算财政拨款收入支出决算表(财决07表)'!$A$10:$T$500,11,FALSE))</f>
        <v/>
      </c>
      <c r="E258" s="123" t="str">
        <f>IF(ISERROR(VLOOKUP(A258,'[1]Z07 一般公共预算财政拨款收入支出决算表(财决07表)'!$A$10:$T$500,12,FALSE)),"",VLOOKUP(A258,'[1]Z07 一般公共预算财政拨款收入支出决算表(财决07表)'!$A$10:$T$500,12,FALSE))</f>
        <v/>
      </c>
      <c r="F258" s="123" t="str">
        <f>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t="shared" si="15"/>
        <v/>
      </c>
      <c r="O258" s="4"/>
      <c r="P258" s="4"/>
      <c r="Q258" s="4"/>
      <c r="R258" s="4"/>
      <c r="S258" s="4"/>
      <c r="T258" s="4"/>
      <c r="U258" s="4"/>
      <c r="V258" s="4"/>
      <c r="W258" s="4"/>
      <c r="X258" s="4"/>
    </row>
    <row r="259" ht="20.15" customHeight="1" spans="1:24">
      <c r="A259" s="22" t="str">
        <f t="array" ref="A259">INDEX(G:G,SMALL(IF($K$12:$K$500=2,ROW($12:$500),4^8),ROW(G248)))&amp;""</f>
        <v/>
      </c>
      <c r="B259" s="116"/>
      <c r="C259" s="23" t="str">
        <f>IF(ISERROR(VLOOKUP(A259,'[1]Z07 一般公共预算财政拨款收入支出决算表(财决07表)'!$A$10:$T$500,4,FALSE)),"",VLOOKUP(A259,'[1]Z07 一般公共预算财政拨款收入支出决算表(财决07表)'!$A$10:$T$500,4,FALSE))</f>
        <v/>
      </c>
      <c r="D259" s="123" t="str">
        <f>IF(ISERROR(VLOOKUP(A259,'[1]Z07 一般公共预算财政拨款收入支出决算表(财决07表)'!$A$10:$T$500,11,FALSE)),"",VLOOKUP(A259,'[1]Z07 一般公共预算财政拨款收入支出决算表(财决07表)'!$A$10:$T$500,11,FALSE))</f>
        <v/>
      </c>
      <c r="E259" s="123" t="str">
        <f>IF(ISERROR(VLOOKUP(A259,'[1]Z07 一般公共预算财政拨款收入支出决算表(财决07表)'!$A$10:$T$500,12,FALSE)),"",VLOOKUP(A259,'[1]Z07 一般公共预算财政拨款收入支出决算表(财决07表)'!$A$10:$T$500,12,FALSE))</f>
        <v/>
      </c>
      <c r="F259" s="123" t="str">
        <f>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t="shared" si="15"/>
        <v/>
      </c>
      <c r="O259" s="4"/>
      <c r="P259" s="4"/>
      <c r="Q259" s="4"/>
      <c r="R259" s="4"/>
      <c r="S259" s="4"/>
      <c r="T259" s="4"/>
      <c r="U259" s="4"/>
      <c r="V259" s="4"/>
      <c r="W259" s="4"/>
      <c r="X259" s="4"/>
    </row>
    <row r="260" ht="20.15" customHeight="1" spans="1:24">
      <c r="A260" s="22" t="str">
        <f t="array" ref="A260">INDEX(G:G,SMALL(IF($K$12:$K$500=2,ROW($12:$500),4^8),ROW(G249)))&amp;""</f>
        <v/>
      </c>
      <c r="B260" s="116"/>
      <c r="C260" s="23" t="str">
        <f>IF(ISERROR(VLOOKUP(A260,'[1]Z07 一般公共预算财政拨款收入支出决算表(财决07表)'!$A$10:$T$500,4,FALSE)),"",VLOOKUP(A260,'[1]Z07 一般公共预算财政拨款收入支出决算表(财决07表)'!$A$10:$T$500,4,FALSE))</f>
        <v/>
      </c>
      <c r="D260" s="123" t="str">
        <f>IF(ISERROR(VLOOKUP(A260,'[1]Z07 一般公共预算财政拨款收入支出决算表(财决07表)'!$A$10:$T$500,11,FALSE)),"",VLOOKUP(A260,'[1]Z07 一般公共预算财政拨款收入支出决算表(财决07表)'!$A$10:$T$500,11,FALSE))</f>
        <v/>
      </c>
      <c r="E260" s="123" t="str">
        <f>IF(ISERROR(VLOOKUP(A260,'[1]Z07 一般公共预算财政拨款收入支出决算表(财决07表)'!$A$10:$T$500,12,FALSE)),"",VLOOKUP(A260,'[1]Z07 一般公共预算财政拨款收入支出决算表(财决07表)'!$A$10:$T$500,12,FALSE))</f>
        <v/>
      </c>
      <c r="F260" s="123" t="str">
        <f>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t="shared" si="15"/>
        <v/>
      </c>
      <c r="O260" s="4"/>
      <c r="P260" s="4"/>
      <c r="Q260" s="4"/>
      <c r="R260" s="4"/>
      <c r="S260" s="4"/>
      <c r="T260" s="4"/>
      <c r="U260" s="4"/>
      <c r="V260" s="4"/>
      <c r="W260" s="4"/>
      <c r="X260" s="4"/>
    </row>
    <row r="261" ht="20.15" customHeight="1" spans="1:24">
      <c r="A261" s="22" t="str">
        <f t="array" ref="A261">INDEX(G:G,SMALL(IF($K$12:$K$500=2,ROW($12:$500),4^8),ROW(G250)))&amp;""</f>
        <v/>
      </c>
      <c r="B261" s="116"/>
      <c r="C261" s="23" t="str">
        <f>IF(ISERROR(VLOOKUP(A261,'[1]Z07 一般公共预算财政拨款收入支出决算表(财决07表)'!$A$10:$T$500,4,FALSE)),"",VLOOKUP(A261,'[1]Z07 一般公共预算财政拨款收入支出决算表(财决07表)'!$A$10:$T$500,4,FALSE))</f>
        <v/>
      </c>
      <c r="D261" s="123" t="str">
        <f>IF(ISERROR(VLOOKUP(A261,'[1]Z07 一般公共预算财政拨款收入支出决算表(财决07表)'!$A$10:$T$500,11,FALSE)),"",VLOOKUP(A261,'[1]Z07 一般公共预算财政拨款收入支出决算表(财决07表)'!$A$10:$T$500,11,FALSE))</f>
        <v/>
      </c>
      <c r="E261" s="123" t="str">
        <f>IF(ISERROR(VLOOKUP(A261,'[1]Z07 一般公共预算财政拨款收入支出决算表(财决07表)'!$A$10:$T$500,12,FALSE)),"",VLOOKUP(A261,'[1]Z07 一般公共预算财政拨款收入支出决算表(财决07表)'!$A$10:$T$500,12,FALSE))</f>
        <v/>
      </c>
      <c r="F261" s="123" t="str">
        <f>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t="shared" si="15"/>
        <v/>
      </c>
      <c r="O261" s="4"/>
      <c r="P261" s="4"/>
      <c r="Q261" s="4"/>
      <c r="R261" s="4"/>
      <c r="S261" s="4"/>
      <c r="T261" s="4"/>
      <c r="U261" s="4"/>
      <c r="V261" s="4"/>
      <c r="W261" s="4"/>
      <c r="X261" s="4"/>
    </row>
    <row r="262" ht="20.15" customHeight="1" spans="1:24">
      <c r="A262" s="22" t="str">
        <f t="array" ref="A262">INDEX(G:G,SMALL(IF($K$12:$K$500=2,ROW($12:$500),4^8),ROW(G251)))&amp;""</f>
        <v/>
      </c>
      <c r="B262" s="116"/>
      <c r="C262" s="23" t="str">
        <f>IF(ISERROR(VLOOKUP(A262,'[1]Z07 一般公共预算财政拨款收入支出决算表(财决07表)'!$A$10:$T$500,4,FALSE)),"",VLOOKUP(A262,'[1]Z07 一般公共预算财政拨款收入支出决算表(财决07表)'!$A$10:$T$500,4,FALSE))</f>
        <v/>
      </c>
      <c r="D262" s="123" t="str">
        <f>IF(ISERROR(VLOOKUP(A262,'[1]Z07 一般公共预算财政拨款收入支出决算表(财决07表)'!$A$10:$T$500,11,FALSE)),"",VLOOKUP(A262,'[1]Z07 一般公共预算财政拨款收入支出决算表(财决07表)'!$A$10:$T$500,11,FALSE))</f>
        <v/>
      </c>
      <c r="E262" s="123" t="str">
        <f>IF(ISERROR(VLOOKUP(A262,'[1]Z07 一般公共预算财政拨款收入支出决算表(财决07表)'!$A$10:$T$500,12,FALSE)),"",VLOOKUP(A262,'[1]Z07 一般公共预算财政拨款收入支出决算表(财决07表)'!$A$10:$T$500,12,FALSE))</f>
        <v/>
      </c>
      <c r="F262" s="123" t="str">
        <f>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t="shared" si="15"/>
        <v/>
      </c>
      <c r="O262" s="4"/>
      <c r="P262" s="4"/>
      <c r="Q262" s="4"/>
      <c r="R262" s="4"/>
      <c r="S262" s="4"/>
      <c r="T262" s="4"/>
      <c r="U262" s="4"/>
      <c r="V262" s="4"/>
      <c r="W262" s="4"/>
      <c r="X262" s="4"/>
    </row>
    <row r="263" ht="20.15" customHeight="1" spans="1:24">
      <c r="A263" s="22" t="str">
        <f t="array" ref="A263">INDEX(G:G,SMALL(IF($K$12:$K$500=2,ROW($12:$500),4^8),ROW(G252)))&amp;""</f>
        <v/>
      </c>
      <c r="B263" s="116"/>
      <c r="C263" s="23" t="str">
        <f>IF(ISERROR(VLOOKUP(A263,'[1]Z07 一般公共预算财政拨款收入支出决算表(财决07表)'!$A$10:$T$500,4,FALSE)),"",VLOOKUP(A263,'[1]Z07 一般公共预算财政拨款收入支出决算表(财决07表)'!$A$10:$T$500,4,FALSE))</f>
        <v/>
      </c>
      <c r="D263" s="123" t="str">
        <f>IF(ISERROR(VLOOKUP(A263,'[1]Z07 一般公共预算财政拨款收入支出决算表(财决07表)'!$A$10:$T$500,11,FALSE)),"",VLOOKUP(A263,'[1]Z07 一般公共预算财政拨款收入支出决算表(财决07表)'!$A$10:$T$500,11,FALSE))</f>
        <v/>
      </c>
      <c r="E263" s="123" t="str">
        <f>IF(ISERROR(VLOOKUP(A263,'[1]Z07 一般公共预算财政拨款收入支出决算表(财决07表)'!$A$10:$T$500,12,FALSE)),"",VLOOKUP(A263,'[1]Z07 一般公共预算财政拨款收入支出决算表(财决07表)'!$A$10:$T$500,12,FALSE))</f>
        <v/>
      </c>
      <c r="F263" s="123" t="str">
        <f>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t="shared" si="15"/>
        <v/>
      </c>
      <c r="O263" s="4"/>
      <c r="P263" s="4"/>
      <c r="Q263" s="4"/>
      <c r="R263" s="4"/>
      <c r="S263" s="4"/>
      <c r="T263" s="4"/>
      <c r="U263" s="4"/>
      <c r="V263" s="4"/>
      <c r="W263" s="4"/>
      <c r="X263" s="4"/>
    </row>
    <row r="264" ht="20.15" customHeight="1" spans="1:24">
      <c r="A264" s="22" t="str">
        <f t="array" ref="A264">INDEX(G:G,SMALL(IF($K$12:$K$500=2,ROW($12:$500),4^8),ROW(G253)))&amp;""</f>
        <v/>
      </c>
      <c r="B264" s="116"/>
      <c r="C264" s="23" t="str">
        <f>IF(ISERROR(VLOOKUP(A264,'[1]Z07 一般公共预算财政拨款收入支出决算表(财决07表)'!$A$10:$T$500,4,FALSE)),"",VLOOKUP(A264,'[1]Z07 一般公共预算财政拨款收入支出决算表(财决07表)'!$A$10:$T$500,4,FALSE))</f>
        <v/>
      </c>
      <c r="D264" s="123" t="str">
        <f>IF(ISERROR(VLOOKUP(A264,'[1]Z07 一般公共预算财政拨款收入支出决算表(财决07表)'!$A$10:$T$500,11,FALSE)),"",VLOOKUP(A264,'[1]Z07 一般公共预算财政拨款收入支出决算表(财决07表)'!$A$10:$T$500,11,FALSE))</f>
        <v/>
      </c>
      <c r="E264" s="123" t="str">
        <f>IF(ISERROR(VLOOKUP(A264,'[1]Z07 一般公共预算财政拨款收入支出决算表(财决07表)'!$A$10:$T$500,12,FALSE)),"",VLOOKUP(A264,'[1]Z07 一般公共预算财政拨款收入支出决算表(财决07表)'!$A$10:$T$500,12,FALSE))</f>
        <v/>
      </c>
      <c r="F264" s="123" t="str">
        <f>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t="shared" si="15"/>
        <v/>
      </c>
      <c r="O264" s="4"/>
      <c r="P264" s="4"/>
      <c r="Q264" s="4"/>
      <c r="R264" s="4"/>
      <c r="S264" s="4"/>
      <c r="T264" s="4"/>
      <c r="U264" s="4"/>
      <c r="V264" s="4"/>
      <c r="W264" s="4"/>
      <c r="X264" s="4"/>
    </row>
    <row r="265" ht="20.15" customHeight="1" spans="1:24">
      <c r="A265" s="22" t="str">
        <f t="array" ref="A265">INDEX(G:G,SMALL(IF($K$12:$K$500=2,ROW($12:$500),4^8),ROW(G254)))&amp;""</f>
        <v/>
      </c>
      <c r="B265" s="116"/>
      <c r="C265" s="23" t="str">
        <f>IF(ISERROR(VLOOKUP(A265,'[1]Z07 一般公共预算财政拨款收入支出决算表(财决07表)'!$A$10:$T$500,4,FALSE)),"",VLOOKUP(A265,'[1]Z07 一般公共预算财政拨款收入支出决算表(财决07表)'!$A$10:$T$500,4,FALSE))</f>
        <v/>
      </c>
      <c r="D265" s="123" t="str">
        <f>IF(ISERROR(VLOOKUP(A265,'[1]Z07 一般公共预算财政拨款收入支出决算表(财决07表)'!$A$10:$T$500,11,FALSE)),"",VLOOKUP(A265,'[1]Z07 一般公共预算财政拨款收入支出决算表(财决07表)'!$A$10:$T$500,11,FALSE))</f>
        <v/>
      </c>
      <c r="E265" s="123" t="str">
        <f>IF(ISERROR(VLOOKUP(A265,'[1]Z07 一般公共预算财政拨款收入支出决算表(财决07表)'!$A$10:$T$500,12,FALSE)),"",VLOOKUP(A265,'[1]Z07 一般公共预算财政拨款收入支出决算表(财决07表)'!$A$10:$T$500,12,FALSE))</f>
        <v/>
      </c>
      <c r="F265" s="123" t="str">
        <f>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t="shared" si="15"/>
        <v/>
      </c>
      <c r="O265" s="4"/>
      <c r="P265" s="4"/>
      <c r="Q265" s="4"/>
      <c r="R265" s="4"/>
      <c r="S265" s="4"/>
      <c r="T265" s="4"/>
      <c r="U265" s="4"/>
      <c r="V265" s="4"/>
      <c r="W265" s="4"/>
      <c r="X265" s="4"/>
    </row>
    <row r="266" ht="20.15" customHeight="1" spans="1:24">
      <c r="A266" s="22" t="str">
        <f t="array" ref="A266">INDEX(G:G,SMALL(IF($K$12:$K$500=2,ROW($12:$500),4^8),ROW(G255)))&amp;""</f>
        <v/>
      </c>
      <c r="B266" s="116"/>
      <c r="C266" s="23" t="str">
        <f>IF(ISERROR(VLOOKUP(A266,'[1]Z07 一般公共预算财政拨款收入支出决算表(财决07表)'!$A$10:$T$500,4,FALSE)),"",VLOOKUP(A266,'[1]Z07 一般公共预算财政拨款收入支出决算表(财决07表)'!$A$10:$T$500,4,FALSE))</f>
        <v/>
      </c>
      <c r="D266" s="123" t="str">
        <f>IF(ISERROR(VLOOKUP(A266,'[1]Z07 一般公共预算财政拨款收入支出决算表(财决07表)'!$A$10:$T$500,11,FALSE)),"",VLOOKUP(A266,'[1]Z07 一般公共预算财政拨款收入支出决算表(财决07表)'!$A$10:$T$500,11,FALSE))</f>
        <v/>
      </c>
      <c r="E266" s="123" t="str">
        <f>IF(ISERROR(VLOOKUP(A266,'[1]Z07 一般公共预算财政拨款收入支出决算表(财决07表)'!$A$10:$T$500,12,FALSE)),"",VLOOKUP(A266,'[1]Z07 一般公共预算财政拨款收入支出决算表(财决07表)'!$A$10:$T$500,12,FALSE))</f>
        <v/>
      </c>
      <c r="F266" s="123" t="str">
        <f>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t="shared" si="15"/>
        <v/>
      </c>
      <c r="O266" s="4"/>
      <c r="P266" s="4"/>
      <c r="Q266" s="4"/>
      <c r="R266" s="4"/>
      <c r="S266" s="4"/>
      <c r="T266" s="4"/>
      <c r="U266" s="4"/>
      <c r="V266" s="4"/>
      <c r="W266" s="4"/>
      <c r="X266" s="4"/>
    </row>
    <row r="267" ht="20.15" customHeight="1" spans="1:24">
      <c r="A267" s="22" t="str">
        <f t="array" ref="A267">INDEX(G:G,SMALL(IF($K$12:$K$500=2,ROW($12:$500),4^8),ROW(G256)))&amp;""</f>
        <v/>
      </c>
      <c r="B267" s="116"/>
      <c r="C267" s="23" t="str">
        <f>IF(ISERROR(VLOOKUP(A267,'[1]Z07 一般公共预算财政拨款收入支出决算表(财决07表)'!$A$10:$T$500,4,FALSE)),"",VLOOKUP(A267,'[1]Z07 一般公共预算财政拨款收入支出决算表(财决07表)'!$A$10:$T$500,4,FALSE))</f>
        <v/>
      </c>
      <c r="D267" s="123" t="str">
        <f>IF(ISERROR(VLOOKUP(A267,'[1]Z07 一般公共预算财政拨款收入支出决算表(财决07表)'!$A$10:$T$500,11,FALSE)),"",VLOOKUP(A267,'[1]Z07 一般公共预算财政拨款收入支出决算表(财决07表)'!$A$10:$T$500,11,FALSE))</f>
        <v/>
      </c>
      <c r="E267" s="123" t="str">
        <f>IF(ISERROR(VLOOKUP(A267,'[1]Z07 一般公共预算财政拨款收入支出决算表(财决07表)'!$A$10:$T$500,12,FALSE)),"",VLOOKUP(A267,'[1]Z07 一般公共预算财政拨款收入支出决算表(财决07表)'!$A$10:$T$500,12,FALSE))</f>
        <v/>
      </c>
      <c r="F267" s="123" t="str">
        <f>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t="shared" si="15"/>
        <v/>
      </c>
      <c r="O267" s="4"/>
      <c r="P267" s="4"/>
      <c r="Q267" s="4"/>
      <c r="R267" s="4"/>
      <c r="S267" s="4"/>
      <c r="T267" s="4"/>
      <c r="U267" s="4"/>
      <c r="V267" s="4"/>
      <c r="W267" s="4"/>
      <c r="X267" s="4"/>
    </row>
    <row r="268" ht="20.15" customHeight="1" spans="1:24">
      <c r="A268" s="22" t="str">
        <f t="array" ref="A268">INDEX(G:G,SMALL(IF($K$12:$K$500=2,ROW($12:$500),4^8),ROW(G257)))&amp;""</f>
        <v/>
      </c>
      <c r="B268" s="116"/>
      <c r="C268" s="23" t="str">
        <f>IF(ISERROR(VLOOKUP(A268,'[1]Z07 一般公共预算财政拨款收入支出决算表(财决07表)'!$A$10:$T$500,4,FALSE)),"",VLOOKUP(A268,'[1]Z07 一般公共预算财政拨款收入支出决算表(财决07表)'!$A$10:$T$500,4,FALSE))</f>
        <v/>
      </c>
      <c r="D268" s="123" t="str">
        <f>IF(ISERROR(VLOOKUP(A268,'[1]Z07 一般公共预算财政拨款收入支出决算表(财决07表)'!$A$10:$T$500,11,FALSE)),"",VLOOKUP(A268,'[1]Z07 一般公共预算财政拨款收入支出决算表(财决07表)'!$A$10:$T$500,11,FALSE))</f>
        <v/>
      </c>
      <c r="E268" s="123" t="str">
        <f>IF(ISERROR(VLOOKUP(A268,'[1]Z07 一般公共预算财政拨款收入支出决算表(财决07表)'!$A$10:$T$500,12,FALSE)),"",VLOOKUP(A268,'[1]Z07 一般公共预算财政拨款收入支出决算表(财决07表)'!$A$10:$T$500,12,FALSE))</f>
        <v/>
      </c>
      <c r="F268" s="123" t="str">
        <f>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t="shared" si="15"/>
        <v/>
      </c>
      <c r="O268" s="4"/>
      <c r="P268" s="4"/>
      <c r="Q268" s="4"/>
      <c r="R268" s="4"/>
      <c r="S268" s="4"/>
      <c r="T268" s="4"/>
      <c r="U268" s="4"/>
      <c r="V268" s="4"/>
      <c r="W268" s="4"/>
      <c r="X268" s="4"/>
    </row>
    <row r="269" ht="20.15" customHeight="1" spans="1:24">
      <c r="A269" s="22" t="str">
        <f t="array" ref="A269">INDEX(G:G,SMALL(IF($K$12:$K$500=2,ROW($12:$500),4^8),ROW(G258)))&amp;""</f>
        <v/>
      </c>
      <c r="B269" s="116"/>
      <c r="C269" s="23" t="str">
        <f>IF(ISERROR(VLOOKUP(A269,'[1]Z07 一般公共预算财政拨款收入支出决算表(财决07表)'!$A$10:$T$500,4,FALSE)),"",VLOOKUP(A269,'[1]Z07 一般公共预算财政拨款收入支出决算表(财决07表)'!$A$10:$T$500,4,FALSE))</f>
        <v/>
      </c>
      <c r="D269" s="123" t="str">
        <f>IF(ISERROR(VLOOKUP(A269,'[1]Z07 一般公共预算财政拨款收入支出决算表(财决07表)'!$A$10:$T$500,11,FALSE)),"",VLOOKUP(A269,'[1]Z07 一般公共预算财政拨款收入支出决算表(财决07表)'!$A$10:$T$500,11,FALSE))</f>
        <v/>
      </c>
      <c r="E269" s="123" t="str">
        <f>IF(ISERROR(VLOOKUP(A269,'[1]Z07 一般公共预算财政拨款收入支出决算表(财决07表)'!$A$10:$T$500,12,FALSE)),"",VLOOKUP(A269,'[1]Z07 一般公共预算财政拨款收入支出决算表(财决07表)'!$A$10:$T$500,12,FALSE))</f>
        <v/>
      </c>
      <c r="F269" s="123" t="str">
        <f>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t="shared" ref="L269:L332" si="19">IF(C269&lt;&gt;"",ROW(),"")</f>
        <v/>
      </c>
      <c r="O269" s="4"/>
      <c r="P269" s="4"/>
      <c r="Q269" s="4"/>
      <c r="R269" s="4"/>
      <c r="S269" s="4"/>
      <c r="T269" s="4"/>
      <c r="U269" s="4"/>
      <c r="V269" s="4"/>
      <c r="W269" s="4"/>
      <c r="X269" s="4"/>
    </row>
    <row r="270" ht="20.15" customHeight="1" spans="1:24">
      <c r="A270" s="22" t="str">
        <f t="array" ref="A270">INDEX(G:G,SMALL(IF($K$12:$K$500=2,ROW($12:$500),4^8),ROW(G259)))&amp;""</f>
        <v/>
      </c>
      <c r="B270" s="116"/>
      <c r="C270" s="23" t="str">
        <f>IF(ISERROR(VLOOKUP(A270,'[1]Z07 一般公共预算财政拨款收入支出决算表(财决07表)'!$A$10:$T$500,4,FALSE)),"",VLOOKUP(A270,'[1]Z07 一般公共预算财政拨款收入支出决算表(财决07表)'!$A$10:$T$500,4,FALSE))</f>
        <v/>
      </c>
      <c r="D270" s="123" t="str">
        <f>IF(ISERROR(VLOOKUP(A270,'[1]Z07 一般公共预算财政拨款收入支出决算表(财决07表)'!$A$10:$T$500,11,FALSE)),"",VLOOKUP(A270,'[1]Z07 一般公共预算财政拨款收入支出决算表(财决07表)'!$A$10:$T$500,11,FALSE))</f>
        <v/>
      </c>
      <c r="E270" s="123" t="str">
        <f>IF(ISERROR(VLOOKUP(A270,'[1]Z07 一般公共预算财政拨款收入支出决算表(财决07表)'!$A$10:$T$500,12,FALSE)),"",VLOOKUP(A270,'[1]Z07 一般公共预算财政拨款收入支出决算表(财决07表)'!$A$10:$T$500,12,FALSE))</f>
        <v/>
      </c>
      <c r="F270" s="123" t="str">
        <f>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t="shared" si="19"/>
        <v/>
      </c>
      <c r="O270" s="4"/>
      <c r="P270" s="4"/>
      <c r="Q270" s="4"/>
      <c r="R270" s="4"/>
      <c r="S270" s="4"/>
      <c r="T270" s="4"/>
      <c r="U270" s="4"/>
      <c r="V270" s="4"/>
      <c r="W270" s="4"/>
      <c r="X270" s="4"/>
    </row>
    <row r="271" ht="20.15" customHeight="1" spans="1:24">
      <c r="A271" s="22" t="str">
        <f t="array" ref="A271">INDEX(G:G,SMALL(IF($K$12:$K$500=2,ROW($12:$500),4^8),ROW(G260)))&amp;""</f>
        <v/>
      </c>
      <c r="B271" s="116"/>
      <c r="C271" s="23" t="str">
        <f>IF(ISERROR(VLOOKUP(A271,'[1]Z07 一般公共预算财政拨款收入支出决算表(财决07表)'!$A$10:$T$500,4,FALSE)),"",VLOOKUP(A271,'[1]Z07 一般公共预算财政拨款收入支出决算表(财决07表)'!$A$10:$T$500,4,FALSE))</f>
        <v/>
      </c>
      <c r="D271" s="123" t="str">
        <f>IF(ISERROR(VLOOKUP(A271,'[1]Z07 一般公共预算财政拨款收入支出决算表(财决07表)'!$A$10:$T$500,11,FALSE)),"",VLOOKUP(A271,'[1]Z07 一般公共预算财政拨款收入支出决算表(财决07表)'!$A$10:$T$500,11,FALSE))</f>
        <v/>
      </c>
      <c r="E271" s="123" t="str">
        <f>IF(ISERROR(VLOOKUP(A271,'[1]Z07 一般公共预算财政拨款收入支出决算表(财决07表)'!$A$10:$T$500,12,FALSE)),"",VLOOKUP(A271,'[1]Z07 一般公共预算财政拨款收入支出决算表(财决07表)'!$A$10:$T$500,12,FALSE))</f>
        <v/>
      </c>
      <c r="F271" s="123" t="str">
        <f>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t="shared" si="19"/>
        <v/>
      </c>
      <c r="O271" s="4"/>
      <c r="P271" s="4"/>
      <c r="Q271" s="4"/>
      <c r="R271" s="4"/>
      <c r="S271" s="4"/>
      <c r="T271" s="4"/>
      <c r="U271" s="4"/>
      <c r="V271" s="4"/>
      <c r="W271" s="4"/>
      <c r="X271" s="4"/>
    </row>
    <row r="272" ht="20.15" customHeight="1" spans="1:24">
      <c r="A272" s="22" t="str">
        <f t="array" ref="A272">INDEX(G:G,SMALL(IF($K$12:$K$500=2,ROW($12:$500),4^8),ROW(G261)))&amp;""</f>
        <v/>
      </c>
      <c r="B272" s="116"/>
      <c r="C272" s="23" t="str">
        <f>IF(ISERROR(VLOOKUP(A272,'[1]Z07 一般公共预算财政拨款收入支出决算表(财决07表)'!$A$10:$T$500,4,FALSE)),"",VLOOKUP(A272,'[1]Z07 一般公共预算财政拨款收入支出决算表(财决07表)'!$A$10:$T$500,4,FALSE))</f>
        <v/>
      </c>
      <c r="D272" s="123" t="str">
        <f>IF(ISERROR(VLOOKUP(A272,'[1]Z07 一般公共预算财政拨款收入支出决算表(财决07表)'!$A$10:$T$500,11,FALSE)),"",VLOOKUP(A272,'[1]Z07 一般公共预算财政拨款收入支出决算表(财决07表)'!$A$10:$T$500,11,FALSE))</f>
        <v/>
      </c>
      <c r="E272" s="123" t="str">
        <f>IF(ISERROR(VLOOKUP(A272,'[1]Z07 一般公共预算财政拨款收入支出决算表(财决07表)'!$A$10:$T$500,12,FALSE)),"",VLOOKUP(A272,'[1]Z07 一般公共预算财政拨款收入支出决算表(财决07表)'!$A$10:$T$500,12,FALSE))</f>
        <v/>
      </c>
      <c r="F272" s="123" t="str">
        <f>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t="shared" si="19"/>
        <v/>
      </c>
      <c r="O272" s="4"/>
      <c r="P272" s="4"/>
      <c r="Q272" s="4"/>
      <c r="R272" s="4"/>
      <c r="S272" s="4"/>
      <c r="T272" s="4"/>
      <c r="U272" s="4"/>
      <c r="V272" s="4"/>
      <c r="W272" s="4"/>
      <c r="X272" s="4"/>
    </row>
    <row r="273" ht="20.15" customHeight="1" spans="1:24">
      <c r="A273" s="22" t="str">
        <f t="array" ref="A273">INDEX(G:G,SMALL(IF($K$12:$K$500=2,ROW($12:$500),4^8),ROW(G262)))&amp;""</f>
        <v/>
      </c>
      <c r="B273" s="116"/>
      <c r="C273" s="23" t="str">
        <f>IF(ISERROR(VLOOKUP(A273,'[1]Z07 一般公共预算财政拨款收入支出决算表(财决07表)'!$A$10:$T$500,4,FALSE)),"",VLOOKUP(A273,'[1]Z07 一般公共预算财政拨款收入支出决算表(财决07表)'!$A$10:$T$500,4,FALSE))</f>
        <v/>
      </c>
      <c r="D273" s="123" t="str">
        <f>IF(ISERROR(VLOOKUP(A273,'[1]Z07 一般公共预算财政拨款收入支出决算表(财决07表)'!$A$10:$T$500,11,FALSE)),"",VLOOKUP(A273,'[1]Z07 一般公共预算财政拨款收入支出决算表(财决07表)'!$A$10:$T$500,11,FALSE))</f>
        <v/>
      </c>
      <c r="E273" s="123" t="str">
        <f>IF(ISERROR(VLOOKUP(A273,'[1]Z07 一般公共预算财政拨款收入支出决算表(财决07表)'!$A$10:$T$500,12,FALSE)),"",VLOOKUP(A273,'[1]Z07 一般公共预算财政拨款收入支出决算表(财决07表)'!$A$10:$T$500,12,FALSE))</f>
        <v/>
      </c>
      <c r="F273" s="123" t="str">
        <f>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t="shared" si="19"/>
        <v/>
      </c>
      <c r="O273" s="4"/>
      <c r="P273" s="4"/>
      <c r="Q273" s="4"/>
      <c r="R273" s="4"/>
      <c r="S273" s="4"/>
      <c r="T273" s="4"/>
      <c r="U273" s="4"/>
      <c r="V273" s="4"/>
      <c r="W273" s="4"/>
      <c r="X273" s="4"/>
    </row>
    <row r="274" ht="20.15" customHeight="1" spans="1:24">
      <c r="A274" s="22" t="str">
        <f t="array" ref="A274">INDEX(G:G,SMALL(IF($K$12:$K$500=2,ROW($12:$500),4^8),ROW(G263)))&amp;""</f>
        <v/>
      </c>
      <c r="B274" s="116"/>
      <c r="C274" s="23" t="str">
        <f>IF(ISERROR(VLOOKUP(A274,'[1]Z07 一般公共预算财政拨款收入支出决算表(财决07表)'!$A$10:$T$500,4,FALSE)),"",VLOOKUP(A274,'[1]Z07 一般公共预算财政拨款收入支出决算表(财决07表)'!$A$10:$T$500,4,FALSE))</f>
        <v/>
      </c>
      <c r="D274" s="123" t="str">
        <f>IF(ISERROR(VLOOKUP(A274,'[1]Z07 一般公共预算财政拨款收入支出决算表(财决07表)'!$A$10:$T$500,11,FALSE)),"",VLOOKUP(A274,'[1]Z07 一般公共预算财政拨款收入支出决算表(财决07表)'!$A$10:$T$500,11,FALSE))</f>
        <v/>
      </c>
      <c r="E274" s="123" t="str">
        <f>IF(ISERROR(VLOOKUP(A274,'[1]Z07 一般公共预算财政拨款收入支出决算表(财决07表)'!$A$10:$T$500,12,FALSE)),"",VLOOKUP(A274,'[1]Z07 一般公共预算财政拨款收入支出决算表(财决07表)'!$A$10:$T$500,12,FALSE))</f>
        <v/>
      </c>
      <c r="F274" s="123" t="str">
        <f>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t="shared" si="19"/>
        <v/>
      </c>
      <c r="O274" s="4"/>
      <c r="P274" s="4"/>
      <c r="Q274" s="4"/>
      <c r="R274" s="4"/>
      <c r="S274" s="4"/>
      <c r="T274" s="4"/>
      <c r="U274" s="4"/>
      <c r="V274" s="4"/>
      <c r="W274" s="4"/>
      <c r="X274" s="4"/>
    </row>
    <row r="275" ht="20.15" customHeight="1" spans="1:24">
      <c r="A275" s="22" t="str">
        <f t="array" ref="A275">INDEX(G:G,SMALL(IF($K$12:$K$500=2,ROW($12:$500),4^8),ROW(G264)))&amp;""</f>
        <v/>
      </c>
      <c r="B275" s="116"/>
      <c r="C275" s="23" t="str">
        <f>IF(ISERROR(VLOOKUP(A275,'[1]Z07 一般公共预算财政拨款收入支出决算表(财决07表)'!$A$10:$T$500,4,FALSE)),"",VLOOKUP(A275,'[1]Z07 一般公共预算财政拨款收入支出决算表(财决07表)'!$A$10:$T$500,4,FALSE))</f>
        <v/>
      </c>
      <c r="D275" s="123" t="str">
        <f>IF(ISERROR(VLOOKUP(A275,'[1]Z07 一般公共预算财政拨款收入支出决算表(财决07表)'!$A$10:$T$500,11,FALSE)),"",VLOOKUP(A275,'[1]Z07 一般公共预算财政拨款收入支出决算表(财决07表)'!$A$10:$T$500,11,FALSE))</f>
        <v/>
      </c>
      <c r="E275" s="123" t="str">
        <f>IF(ISERROR(VLOOKUP(A275,'[1]Z07 一般公共预算财政拨款收入支出决算表(财决07表)'!$A$10:$T$500,12,FALSE)),"",VLOOKUP(A275,'[1]Z07 一般公共预算财政拨款收入支出决算表(财决07表)'!$A$10:$T$500,12,FALSE))</f>
        <v/>
      </c>
      <c r="F275" s="123" t="str">
        <f>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t="shared" si="19"/>
        <v/>
      </c>
      <c r="O275" s="4"/>
      <c r="P275" s="4"/>
      <c r="Q275" s="4"/>
      <c r="R275" s="4"/>
      <c r="S275" s="4"/>
      <c r="T275" s="4"/>
      <c r="U275" s="4"/>
      <c r="V275" s="4"/>
      <c r="W275" s="4"/>
      <c r="X275" s="4"/>
    </row>
    <row r="276" ht="20.15" customHeight="1" spans="1:24">
      <c r="A276" s="22" t="str">
        <f t="array" ref="A276">INDEX(G:G,SMALL(IF($K$12:$K$500=2,ROW($12:$500),4^8),ROW(G265)))&amp;""</f>
        <v/>
      </c>
      <c r="B276" s="116"/>
      <c r="C276" s="23" t="str">
        <f>IF(ISERROR(VLOOKUP(A276,'[1]Z07 一般公共预算财政拨款收入支出决算表(财决07表)'!$A$10:$T$500,4,FALSE)),"",VLOOKUP(A276,'[1]Z07 一般公共预算财政拨款收入支出决算表(财决07表)'!$A$10:$T$500,4,FALSE))</f>
        <v/>
      </c>
      <c r="D276" s="123" t="str">
        <f>IF(ISERROR(VLOOKUP(A276,'[1]Z07 一般公共预算财政拨款收入支出决算表(财决07表)'!$A$10:$T$500,11,FALSE)),"",VLOOKUP(A276,'[1]Z07 一般公共预算财政拨款收入支出决算表(财决07表)'!$A$10:$T$500,11,FALSE))</f>
        <v/>
      </c>
      <c r="E276" s="123" t="str">
        <f>IF(ISERROR(VLOOKUP(A276,'[1]Z07 一般公共预算财政拨款收入支出决算表(财决07表)'!$A$10:$T$500,12,FALSE)),"",VLOOKUP(A276,'[1]Z07 一般公共预算财政拨款收入支出决算表(财决07表)'!$A$10:$T$500,12,FALSE))</f>
        <v/>
      </c>
      <c r="F276" s="123" t="str">
        <f>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t="shared" si="19"/>
        <v/>
      </c>
      <c r="O276" s="4"/>
      <c r="P276" s="4"/>
      <c r="Q276" s="4"/>
      <c r="R276" s="4"/>
      <c r="S276" s="4"/>
      <c r="T276" s="4"/>
      <c r="U276" s="4"/>
      <c r="V276" s="4"/>
      <c r="W276" s="4"/>
      <c r="X276" s="4"/>
    </row>
    <row r="277" ht="20.15" customHeight="1" spans="1:24">
      <c r="A277" s="22" t="str">
        <f t="array" ref="A277">INDEX(G:G,SMALL(IF($K$12:$K$500=2,ROW($12:$500),4^8),ROW(G266)))&amp;""</f>
        <v/>
      </c>
      <c r="B277" s="116"/>
      <c r="C277" s="23" t="str">
        <f>IF(ISERROR(VLOOKUP(A277,'[1]Z07 一般公共预算财政拨款收入支出决算表(财决07表)'!$A$10:$T$500,4,FALSE)),"",VLOOKUP(A277,'[1]Z07 一般公共预算财政拨款收入支出决算表(财决07表)'!$A$10:$T$500,4,FALSE))</f>
        <v/>
      </c>
      <c r="D277" s="123" t="str">
        <f>IF(ISERROR(VLOOKUP(A277,'[1]Z07 一般公共预算财政拨款收入支出决算表(财决07表)'!$A$10:$T$500,11,FALSE)),"",VLOOKUP(A277,'[1]Z07 一般公共预算财政拨款收入支出决算表(财决07表)'!$A$10:$T$500,11,FALSE))</f>
        <v/>
      </c>
      <c r="E277" s="123" t="str">
        <f>IF(ISERROR(VLOOKUP(A277,'[1]Z07 一般公共预算财政拨款收入支出决算表(财决07表)'!$A$10:$T$500,12,FALSE)),"",VLOOKUP(A277,'[1]Z07 一般公共预算财政拨款收入支出决算表(财决07表)'!$A$10:$T$500,12,FALSE))</f>
        <v/>
      </c>
      <c r="F277" s="123" t="str">
        <f>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t="shared" si="19"/>
        <v/>
      </c>
      <c r="O277" s="4"/>
      <c r="P277" s="4"/>
      <c r="Q277" s="4"/>
      <c r="R277" s="4"/>
      <c r="S277" s="4"/>
      <c r="T277" s="4"/>
      <c r="U277" s="4"/>
      <c r="V277" s="4"/>
      <c r="W277" s="4"/>
      <c r="X277" s="4"/>
    </row>
    <row r="278" ht="20.15" customHeight="1" spans="1:24">
      <c r="A278" s="22" t="str">
        <f t="array" ref="A278">INDEX(G:G,SMALL(IF($K$12:$K$500=2,ROW($12:$500),4^8),ROW(G267)))&amp;""</f>
        <v/>
      </c>
      <c r="B278" s="116"/>
      <c r="C278" s="23" t="str">
        <f>IF(ISERROR(VLOOKUP(A278,'[1]Z07 一般公共预算财政拨款收入支出决算表(财决07表)'!$A$10:$T$500,4,FALSE)),"",VLOOKUP(A278,'[1]Z07 一般公共预算财政拨款收入支出决算表(财决07表)'!$A$10:$T$500,4,FALSE))</f>
        <v/>
      </c>
      <c r="D278" s="123" t="str">
        <f>IF(ISERROR(VLOOKUP(A278,'[1]Z07 一般公共预算财政拨款收入支出决算表(财决07表)'!$A$10:$T$500,11,FALSE)),"",VLOOKUP(A278,'[1]Z07 一般公共预算财政拨款收入支出决算表(财决07表)'!$A$10:$T$500,11,FALSE))</f>
        <v/>
      </c>
      <c r="E278" s="123" t="str">
        <f>IF(ISERROR(VLOOKUP(A278,'[1]Z07 一般公共预算财政拨款收入支出决算表(财决07表)'!$A$10:$T$500,12,FALSE)),"",VLOOKUP(A278,'[1]Z07 一般公共预算财政拨款收入支出决算表(财决07表)'!$A$10:$T$500,12,FALSE))</f>
        <v/>
      </c>
      <c r="F278" s="123" t="str">
        <f>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t="shared" si="19"/>
        <v/>
      </c>
      <c r="O278" s="4"/>
      <c r="P278" s="4"/>
      <c r="Q278" s="4"/>
      <c r="R278" s="4"/>
      <c r="S278" s="4"/>
      <c r="T278" s="4"/>
      <c r="U278" s="4"/>
      <c r="V278" s="4"/>
      <c r="W278" s="4"/>
      <c r="X278" s="4"/>
    </row>
    <row r="279" ht="20.15" customHeight="1" spans="1:24">
      <c r="A279" s="22" t="str">
        <f t="array" ref="A279">INDEX(G:G,SMALL(IF($K$12:$K$500=2,ROW($12:$500),4^8),ROW(G268)))&amp;""</f>
        <v/>
      </c>
      <c r="B279" s="116"/>
      <c r="C279" s="23" t="str">
        <f>IF(ISERROR(VLOOKUP(A279,'[1]Z07 一般公共预算财政拨款收入支出决算表(财决07表)'!$A$10:$T$500,4,FALSE)),"",VLOOKUP(A279,'[1]Z07 一般公共预算财政拨款收入支出决算表(财决07表)'!$A$10:$T$500,4,FALSE))</f>
        <v/>
      </c>
      <c r="D279" s="123" t="str">
        <f>IF(ISERROR(VLOOKUP(A279,'[1]Z07 一般公共预算财政拨款收入支出决算表(财决07表)'!$A$10:$T$500,11,FALSE)),"",VLOOKUP(A279,'[1]Z07 一般公共预算财政拨款收入支出决算表(财决07表)'!$A$10:$T$500,11,FALSE))</f>
        <v/>
      </c>
      <c r="E279" s="123" t="str">
        <f>IF(ISERROR(VLOOKUP(A279,'[1]Z07 一般公共预算财政拨款收入支出决算表(财决07表)'!$A$10:$T$500,12,FALSE)),"",VLOOKUP(A279,'[1]Z07 一般公共预算财政拨款收入支出决算表(财决07表)'!$A$10:$T$500,12,FALSE))</f>
        <v/>
      </c>
      <c r="F279" s="123" t="str">
        <f>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t="shared" si="19"/>
        <v/>
      </c>
      <c r="O279" s="4"/>
      <c r="P279" s="4"/>
      <c r="Q279" s="4"/>
      <c r="R279" s="4"/>
      <c r="S279" s="4"/>
      <c r="T279" s="4"/>
      <c r="U279" s="4"/>
      <c r="V279" s="4"/>
      <c r="W279" s="4"/>
      <c r="X279" s="4"/>
    </row>
    <row r="280" ht="20.15" customHeight="1" spans="1:24">
      <c r="A280" s="22" t="str">
        <f t="array" ref="A280">INDEX(G:G,SMALL(IF($K$12:$K$500=2,ROW($12:$500),4^8),ROW(G269)))&amp;""</f>
        <v/>
      </c>
      <c r="B280" s="116"/>
      <c r="C280" s="23" t="str">
        <f>IF(ISERROR(VLOOKUP(A280,'[1]Z07 一般公共预算财政拨款收入支出决算表(财决07表)'!$A$10:$T$500,4,FALSE)),"",VLOOKUP(A280,'[1]Z07 一般公共预算财政拨款收入支出决算表(财决07表)'!$A$10:$T$500,4,FALSE))</f>
        <v/>
      </c>
      <c r="D280" s="123" t="str">
        <f>IF(ISERROR(VLOOKUP(A280,'[1]Z07 一般公共预算财政拨款收入支出决算表(财决07表)'!$A$10:$T$500,11,FALSE)),"",VLOOKUP(A280,'[1]Z07 一般公共预算财政拨款收入支出决算表(财决07表)'!$A$10:$T$500,11,FALSE))</f>
        <v/>
      </c>
      <c r="E280" s="123" t="str">
        <f>IF(ISERROR(VLOOKUP(A280,'[1]Z07 一般公共预算财政拨款收入支出决算表(财决07表)'!$A$10:$T$500,12,FALSE)),"",VLOOKUP(A280,'[1]Z07 一般公共预算财政拨款收入支出决算表(财决07表)'!$A$10:$T$500,12,FALSE))</f>
        <v/>
      </c>
      <c r="F280" s="123" t="str">
        <f>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t="shared" si="19"/>
        <v/>
      </c>
      <c r="O280" s="4"/>
      <c r="P280" s="4"/>
      <c r="Q280" s="4"/>
      <c r="R280" s="4"/>
      <c r="S280" s="4"/>
      <c r="T280" s="4"/>
      <c r="U280" s="4"/>
      <c r="V280" s="4"/>
      <c r="W280" s="4"/>
      <c r="X280" s="4"/>
    </row>
    <row r="281" ht="20.15" customHeight="1" spans="1:24">
      <c r="A281" s="22" t="str">
        <f t="array" ref="A281">INDEX(G:G,SMALL(IF($K$12:$K$500=2,ROW($12:$500),4^8),ROW(G270)))&amp;""</f>
        <v/>
      </c>
      <c r="B281" s="116"/>
      <c r="C281" s="23" t="str">
        <f>IF(ISERROR(VLOOKUP(A281,'[1]Z07 一般公共预算财政拨款收入支出决算表(财决07表)'!$A$10:$T$500,4,FALSE)),"",VLOOKUP(A281,'[1]Z07 一般公共预算财政拨款收入支出决算表(财决07表)'!$A$10:$T$500,4,FALSE))</f>
        <v/>
      </c>
      <c r="D281" s="123" t="str">
        <f>IF(ISERROR(VLOOKUP(A281,'[1]Z07 一般公共预算财政拨款收入支出决算表(财决07表)'!$A$10:$T$500,11,FALSE)),"",VLOOKUP(A281,'[1]Z07 一般公共预算财政拨款收入支出决算表(财决07表)'!$A$10:$T$500,11,FALSE))</f>
        <v/>
      </c>
      <c r="E281" s="123" t="str">
        <f>IF(ISERROR(VLOOKUP(A281,'[1]Z07 一般公共预算财政拨款收入支出决算表(财决07表)'!$A$10:$T$500,12,FALSE)),"",VLOOKUP(A281,'[1]Z07 一般公共预算财政拨款收入支出决算表(财决07表)'!$A$10:$T$500,12,FALSE))</f>
        <v/>
      </c>
      <c r="F281" s="123" t="str">
        <f>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t="shared" si="19"/>
        <v/>
      </c>
      <c r="O281" s="4"/>
      <c r="P281" s="4"/>
      <c r="Q281" s="4"/>
      <c r="R281" s="4"/>
      <c r="S281" s="4"/>
      <c r="T281" s="4"/>
      <c r="U281" s="4"/>
      <c r="V281" s="4"/>
      <c r="W281" s="4"/>
      <c r="X281" s="4"/>
    </row>
    <row r="282" ht="20.15" customHeight="1" spans="1:24">
      <c r="A282" s="22" t="str">
        <f t="array" ref="A282">INDEX(G:G,SMALL(IF($K$12:$K$500=2,ROW($12:$500),4^8),ROW(G271)))&amp;""</f>
        <v/>
      </c>
      <c r="B282" s="116"/>
      <c r="C282" s="23" t="str">
        <f>IF(ISERROR(VLOOKUP(A282,'[1]Z07 一般公共预算财政拨款收入支出决算表(财决07表)'!$A$10:$T$500,4,FALSE)),"",VLOOKUP(A282,'[1]Z07 一般公共预算财政拨款收入支出决算表(财决07表)'!$A$10:$T$500,4,FALSE))</f>
        <v/>
      </c>
      <c r="D282" s="123" t="str">
        <f>IF(ISERROR(VLOOKUP(A282,'[1]Z07 一般公共预算财政拨款收入支出决算表(财决07表)'!$A$10:$T$500,11,FALSE)),"",VLOOKUP(A282,'[1]Z07 一般公共预算财政拨款收入支出决算表(财决07表)'!$A$10:$T$500,11,FALSE))</f>
        <v/>
      </c>
      <c r="E282" s="123" t="str">
        <f>IF(ISERROR(VLOOKUP(A282,'[1]Z07 一般公共预算财政拨款收入支出决算表(财决07表)'!$A$10:$T$500,12,FALSE)),"",VLOOKUP(A282,'[1]Z07 一般公共预算财政拨款收入支出决算表(财决07表)'!$A$10:$T$500,12,FALSE))</f>
        <v/>
      </c>
      <c r="F282" s="123" t="str">
        <f>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t="shared" si="19"/>
        <v/>
      </c>
      <c r="O282" s="4"/>
      <c r="P282" s="4"/>
      <c r="Q282" s="4"/>
      <c r="R282" s="4"/>
      <c r="S282" s="4"/>
      <c r="T282" s="4"/>
      <c r="U282" s="4"/>
      <c r="V282" s="4"/>
      <c r="W282" s="4"/>
      <c r="X282" s="4"/>
    </row>
    <row r="283" ht="20.15" customHeight="1" spans="1:24">
      <c r="A283" s="22" t="str">
        <f t="array" ref="A283">INDEX(G:G,SMALL(IF($K$12:$K$500=2,ROW($12:$500),4^8),ROW(G272)))&amp;""</f>
        <v/>
      </c>
      <c r="B283" s="116"/>
      <c r="C283" s="23" t="str">
        <f>IF(ISERROR(VLOOKUP(A283,'[1]Z07 一般公共预算财政拨款收入支出决算表(财决07表)'!$A$10:$T$500,4,FALSE)),"",VLOOKUP(A283,'[1]Z07 一般公共预算财政拨款收入支出决算表(财决07表)'!$A$10:$T$500,4,FALSE))</f>
        <v/>
      </c>
      <c r="D283" s="123" t="str">
        <f>IF(ISERROR(VLOOKUP(A283,'[1]Z07 一般公共预算财政拨款收入支出决算表(财决07表)'!$A$10:$T$500,11,FALSE)),"",VLOOKUP(A283,'[1]Z07 一般公共预算财政拨款收入支出决算表(财决07表)'!$A$10:$T$500,11,FALSE))</f>
        <v/>
      </c>
      <c r="E283" s="123" t="str">
        <f>IF(ISERROR(VLOOKUP(A283,'[1]Z07 一般公共预算财政拨款收入支出决算表(财决07表)'!$A$10:$T$500,12,FALSE)),"",VLOOKUP(A283,'[1]Z07 一般公共预算财政拨款收入支出决算表(财决07表)'!$A$10:$T$500,12,FALSE))</f>
        <v/>
      </c>
      <c r="F283" s="123" t="str">
        <f>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t="shared" si="19"/>
        <v/>
      </c>
      <c r="O283" s="4"/>
      <c r="P283" s="4"/>
      <c r="Q283" s="4"/>
      <c r="R283" s="4"/>
      <c r="S283" s="4"/>
      <c r="T283" s="4"/>
      <c r="U283" s="4"/>
      <c r="V283" s="4"/>
      <c r="W283" s="4"/>
      <c r="X283" s="4"/>
    </row>
    <row r="284" ht="20.15" customHeight="1" spans="1:24">
      <c r="A284" s="22" t="str">
        <f t="array" ref="A284">INDEX(G:G,SMALL(IF($K$12:$K$500=2,ROW($12:$500),4^8),ROW(G273)))&amp;""</f>
        <v/>
      </c>
      <c r="B284" s="116"/>
      <c r="C284" s="23" t="str">
        <f>IF(ISERROR(VLOOKUP(A284,'[1]Z07 一般公共预算财政拨款收入支出决算表(财决07表)'!$A$10:$T$500,4,FALSE)),"",VLOOKUP(A284,'[1]Z07 一般公共预算财政拨款收入支出决算表(财决07表)'!$A$10:$T$500,4,FALSE))</f>
        <v/>
      </c>
      <c r="D284" s="123" t="str">
        <f>IF(ISERROR(VLOOKUP(A284,'[1]Z07 一般公共预算财政拨款收入支出决算表(财决07表)'!$A$10:$T$500,11,FALSE)),"",VLOOKUP(A284,'[1]Z07 一般公共预算财政拨款收入支出决算表(财决07表)'!$A$10:$T$500,11,FALSE))</f>
        <v/>
      </c>
      <c r="E284" s="123" t="str">
        <f>IF(ISERROR(VLOOKUP(A284,'[1]Z07 一般公共预算财政拨款收入支出决算表(财决07表)'!$A$10:$T$500,12,FALSE)),"",VLOOKUP(A284,'[1]Z07 一般公共预算财政拨款收入支出决算表(财决07表)'!$A$10:$T$500,12,FALSE))</f>
        <v/>
      </c>
      <c r="F284" s="123" t="str">
        <f>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t="shared" si="19"/>
        <v/>
      </c>
      <c r="O284" s="4"/>
      <c r="P284" s="4"/>
      <c r="Q284" s="4"/>
      <c r="R284" s="4"/>
      <c r="S284" s="4"/>
      <c r="T284" s="4"/>
      <c r="U284" s="4"/>
      <c r="V284" s="4"/>
      <c r="W284" s="4"/>
      <c r="X284" s="4"/>
    </row>
    <row r="285" ht="20.15" customHeight="1" spans="1:24">
      <c r="A285" s="22" t="str">
        <f t="array" ref="A285">INDEX(G:G,SMALL(IF($K$12:$K$500=2,ROW($12:$500),4^8),ROW(G274)))&amp;""</f>
        <v/>
      </c>
      <c r="B285" s="116"/>
      <c r="C285" s="23" t="str">
        <f>IF(ISERROR(VLOOKUP(A285,'[1]Z07 一般公共预算财政拨款收入支出决算表(财决07表)'!$A$10:$T$500,4,FALSE)),"",VLOOKUP(A285,'[1]Z07 一般公共预算财政拨款收入支出决算表(财决07表)'!$A$10:$T$500,4,FALSE))</f>
        <v/>
      </c>
      <c r="D285" s="123" t="str">
        <f>IF(ISERROR(VLOOKUP(A285,'[1]Z07 一般公共预算财政拨款收入支出决算表(财决07表)'!$A$10:$T$500,11,FALSE)),"",VLOOKUP(A285,'[1]Z07 一般公共预算财政拨款收入支出决算表(财决07表)'!$A$10:$T$500,11,FALSE))</f>
        <v/>
      </c>
      <c r="E285" s="123" t="str">
        <f>IF(ISERROR(VLOOKUP(A285,'[1]Z07 一般公共预算财政拨款收入支出决算表(财决07表)'!$A$10:$T$500,12,FALSE)),"",VLOOKUP(A285,'[1]Z07 一般公共预算财政拨款收入支出决算表(财决07表)'!$A$10:$T$500,12,FALSE))</f>
        <v/>
      </c>
      <c r="F285" s="123" t="str">
        <f>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t="shared" si="19"/>
        <v/>
      </c>
      <c r="O285" s="4"/>
      <c r="P285" s="4"/>
      <c r="Q285" s="4"/>
      <c r="R285" s="4"/>
      <c r="S285" s="4"/>
      <c r="T285" s="4"/>
      <c r="U285" s="4"/>
      <c r="V285" s="4"/>
      <c r="W285" s="4"/>
      <c r="X285" s="4"/>
    </row>
    <row r="286" ht="20.15" customHeight="1" spans="1:24">
      <c r="A286" s="22" t="str">
        <f t="array" ref="A286">INDEX(G:G,SMALL(IF($K$12:$K$500=2,ROW($12:$500),4^8),ROW(G275)))&amp;""</f>
        <v/>
      </c>
      <c r="B286" s="116"/>
      <c r="C286" s="23" t="str">
        <f>IF(ISERROR(VLOOKUP(A286,'[1]Z07 一般公共预算财政拨款收入支出决算表(财决07表)'!$A$10:$T$500,4,FALSE)),"",VLOOKUP(A286,'[1]Z07 一般公共预算财政拨款收入支出决算表(财决07表)'!$A$10:$T$500,4,FALSE))</f>
        <v/>
      </c>
      <c r="D286" s="123" t="str">
        <f>IF(ISERROR(VLOOKUP(A286,'[1]Z07 一般公共预算财政拨款收入支出决算表(财决07表)'!$A$10:$T$500,11,FALSE)),"",VLOOKUP(A286,'[1]Z07 一般公共预算财政拨款收入支出决算表(财决07表)'!$A$10:$T$500,11,FALSE))</f>
        <v/>
      </c>
      <c r="E286" s="123" t="str">
        <f>IF(ISERROR(VLOOKUP(A286,'[1]Z07 一般公共预算财政拨款收入支出决算表(财决07表)'!$A$10:$T$500,12,FALSE)),"",VLOOKUP(A286,'[1]Z07 一般公共预算财政拨款收入支出决算表(财决07表)'!$A$10:$T$500,12,FALSE))</f>
        <v/>
      </c>
      <c r="F286" s="123" t="str">
        <f>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t="shared" si="19"/>
        <v/>
      </c>
      <c r="O286" s="4"/>
      <c r="P286" s="4"/>
      <c r="Q286" s="4"/>
      <c r="R286" s="4"/>
      <c r="S286" s="4"/>
      <c r="T286" s="4"/>
      <c r="U286" s="4"/>
      <c r="V286" s="4"/>
      <c r="W286" s="4"/>
      <c r="X286" s="4"/>
    </row>
    <row r="287" ht="20.15" customHeight="1" spans="1:24">
      <c r="A287" s="22" t="str">
        <f t="array" ref="A287">INDEX(G:G,SMALL(IF($K$12:$K$500=2,ROW($12:$500),4^8),ROW(G276)))&amp;""</f>
        <v/>
      </c>
      <c r="B287" s="116"/>
      <c r="C287" s="23" t="str">
        <f>IF(ISERROR(VLOOKUP(A287,'[1]Z07 一般公共预算财政拨款收入支出决算表(财决07表)'!$A$10:$T$500,4,FALSE)),"",VLOOKUP(A287,'[1]Z07 一般公共预算财政拨款收入支出决算表(财决07表)'!$A$10:$T$500,4,FALSE))</f>
        <v/>
      </c>
      <c r="D287" s="123" t="str">
        <f>IF(ISERROR(VLOOKUP(A287,'[1]Z07 一般公共预算财政拨款收入支出决算表(财决07表)'!$A$10:$T$500,11,FALSE)),"",VLOOKUP(A287,'[1]Z07 一般公共预算财政拨款收入支出决算表(财决07表)'!$A$10:$T$500,11,FALSE))</f>
        <v/>
      </c>
      <c r="E287" s="123" t="str">
        <f>IF(ISERROR(VLOOKUP(A287,'[1]Z07 一般公共预算财政拨款收入支出决算表(财决07表)'!$A$10:$T$500,12,FALSE)),"",VLOOKUP(A287,'[1]Z07 一般公共预算财政拨款收入支出决算表(财决07表)'!$A$10:$T$500,12,FALSE))</f>
        <v/>
      </c>
      <c r="F287" s="123" t="str">
        <f>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t="shared" si="19"/>
        <v/>
      </c>
      <c r="O287" s="4"/>
      <c r="P287" s="4"/>
      <c r="Q287" s="4"/>
      <c r="R287" s="4"/>
      <c r="S287" s="4"/>
      <c r="T287" s="4"/>
      <c r="U287" s="4"/>
      <c r="V287" s="4"/>
      <c r="W287" s="4"/>
      <c r="X287" s="4"/>
    </row>
    <row r="288" ht="20.15" customHeight="1" spans="1:24">
      <c r="A288" s="22" t="str">
        <f t="array" ref="A288">INDEX(G:G,SMALL(IF($K$12:$K$500=2,ROW($12:$500),4^8),ROW(G277)))&amp;""</f>
        <v/>
      </c>
      <c r="B288" s="116"/>
      <c r="C288" s="23" t="str">
        <f>IF(ISERROR(VLOOKUP(A288,'[1]Z07 一般公共预算财政拨款收入支出决算表(财决07表)'!$A$10:$T$500,4,FALSE)),"",VLOOKUP(A288,'[1]Z07 一般公共预算财政拨款收入支出决算表(财决07表)'!$A$10:$T$500,4,FALSE))</f>
        <v/>
      </c>
      <c r="D288" s="123" t="str">
        <f>IF(ISERROR(VLOOKUP(A288,'[1]Z07 一般公共预算财政拨款收入支出决算表(财决07表)'!$A$10:$T$500,11,FALSE)),"",VLOOKUP(A288,'[1]Z07 一般公共预算财政拨款收入支出决算表(财决07表)'!$A$10:$T$500,11,FALSE))</f>
        <v/>
      </c>
      <c r="E288" s="123" t="str">
        <f>IF(ISERROR(VLOOKUP(A288,'[1]Z07 一般公共预算财政拨款收入支出决算表(财决07表)'!$A$10:$T$500,12,FALSE)),"",VLOOKUP(A288,'[1]Z07 一般公共预算财政拨款收入支出决算表(财决07表)'!$A$10:$T$500,12,FALSE))</f>
        <v/>
      </c>
      <c r="F288" s="123" t="str">
        <f>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t="shared" si="19"/>
        <v/>
      </c>
      <c r="O288" s="4"/>
      <c r="P288" s="4"/>
      <c r="Q288" s="4"/>
      <c r="R288" s="4"/>
      <c r="S288" s="4"/>
      <c r="T288" s="4"/>
      <c r="U288" s="4"/>
      <c r="V288" s="4"/>
      <c r="W288" s="4"/>
      <c r="X288" s="4"/>
    </row>
    <row r="289" ht="20.15" customHeight="1" spans="1:24">
      <c r="A289" s="22" t="str">
        <f t="array" ref="A289">INDEX(G:G,SMALL(IF($K$12:$K$500=2,ROW($12:$500),4^8),ROW(G278)))&amp;""</f>
        <v/>
      </c>
      <c r="B289" s="116"/>
      <c r="C289" s="23" t="str">
        <f>IF(ISERROR(VLOOKUP(A289,'[1]Z07 一般公共预算财政拨款收入支出决算表(财决07表)'!$A$10:$T$500,4,FALSE)),"",VLOOKUP(A289,'[1]Z07 一般公共预算财政拨款收入支出决算表(财决07表)'!$A$10:$T$500,4,FALSE))</f>
        <v/>
      </c>
      <c r="D289" s="123" t="str">
        <f>IF(ISERROR(VLOOKUP(A289,'[1]Z07 一般公共预算财政拨款收入支出决算表(财决07表)'!$A$10:$T$500,11,FALSE)),"",VLOOKUP(A289,'[1]Z07 一般公共预算财政拨款收入支出决算表(财决07表)'!$A$10:$T$500,11,FALSE))</f>
        <v/>
      </c>
      <c r="E289" s="123" t="str">
        <f>IF(ISERROR(VLOOKUP(A289,'[1]Z07 一般公共预算财政拨款收入支出决算表(财决07表)'!$A$10:$T$500,12,FALSE)),"",VLOOKUP(A289,'[1]Z07 一般公共预算财政拨款收入支出决算表(财决07表)'!$A$10:$T$500,12,FALSE))</f>
        <v/>
      </c>
      <c r="F289" s="123" t="str">
        <f>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t="shared" si="19"/>
        <v/>
      </c>
      <c r="O289" s="4"/>
      <c r="P289" s="4"/>
      <c r="Q289" s="4"/>
      <c r="R289" s="4"/>
      <c r="S289" s="4"/>
      <c r="T289" s="4"/>
      <c r="U289" s="4"/>
      <c r="V289" s="4"/>
      <c r="W289" s="4"/>
      <c r="X289" s="4"/>
    </row>
    <row r="290" ht="20.15" customHeight="1" spans="1:24">
      <c r="A290" s="22" t="str">
        <f t="array" ref="A290">INDEX(G:G,SMALL(IF($K$12:$K$500=2,ROW($12:$500),4^8),ROW(G279)))&amp;""</f>
        <v/>
      </c>
      <c r="B290" s="116"/>
      <c r="C290" s="23" t="str">
        <f>IF(ISERROR(VLOOKUP(A290,'[1]Z07 一般公共预算财政拨款收入支出决算表(财决07表)'!$A$10:$T$500,4,FALSE)),"",VLOOKUP(A290,'[1]Z07 一般公共预算财政拨款收入支出决算表(财决07表)'!$A$10:$T$500,4,FALSE))</f>
        <v/>
      </c>
      <c r="D290" s="123" t="str">
        <f>IF(ISERROR(VLOOKUP(A290,'[1]Z07 一般公共预算财政拨款收入支出决算表(财决07表)'!$A$10:$T$500,11,FALSE)),"",VLOOKUP(A290,'[1]Z07 一般公共预算财政拨款收入支出决算表(财决07表)'!$A$10:$T$500,11,FALSE))</f>
        <v/>
      </c>
      <c r="E290" s="123" t="str">
        <f>IF(ISERROR(VLOOKUP(A290,'[1]Z07 一般公共预算财政拨款收入支出决算表(财决07表)'!$A$10:$T$500,12,FALSE)),"",VLOOKUP(A290,'[1]Z07 一般公共预算财政拨款收入支出决算表(财决07表)'!$A$10:$T$500,12,FALSE))</f>
        <v/>
      </c>
      <c r="F290" s="123" t="str">
        <f>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t="shared" si="19"/>
        <v/>
      </c>
      <c r="O290" s="4"/>
      <c r="P290" s="4"/>
      <c r="Q290" s="4"/>
      <c r="R290" s="4"/>
      <c r="S290" s="4"/>
      <c r="T290" s="4"/>
      <c r="U290" s="4"/>
      <c r="V290" s="4"/>
      <c r="W290" s="4"/>
      <c r="X290" s="4"/>
    </row>
    <row r="291" ht="20.15" customHeight="1" spans="1:24">
      <c r="A291" s="22" t="str">
        <f t="array" ref="A291">INDEX(G:G,SMALL(IF($K$12:$K$500=2,ROW($12:$500),4^8),ROW(G280)))&amp;""</f>
        <v/>
      </c>
      <c r="B291" s="116"/>
      <c r="C291" s="23" t="str">
        <f>IF(ISERROR(VLOOKUP(A291,'[1]Z07 一般公共预算财政拨款收入支出决算表(财决07表)'!$A$10:$T$500,4,FALSE)),"",VLOOKUP(A291,'[1]Z07 一般公共预算财政拨款收入支出决算表(财决07表)'!$A$10:$T$500,4,FALSE))</f>
        <v/>
      </c>
      <c r="D291" s="123" t="str">
        <f>IF(ISERROR(VLOOKUP(A291,'[1]Z07 一般公共预算财政拨款收入支出决算表(财决07表)'!$A$10:$T$500,11,FALSE)),"",VLOOKUP(A291,'[1]Z07 一般公共预算财政拨款收入支出决算表(财决07表)'!$A$10:$T$500,11,FALSE))</f>
        <v/>
      </c>
      <c r="E291" s="123" t="str">
        <f>IF(ISERROR(VLOOKUP(A291,'[1]Z07 一般公共预算财政拨款收入支出决算表(财决07表)'!$A$10:$T$500,12,FALSE)),"",VLOOKUP(A291,'[1]Z07 一般公共预算财政拨款收入支出决算表(财决07表)'!$A$10:$T$500,12,FALSE))</f>
        <v/>
      </c>
      <c r="F291" s="123" t="str">
        <f>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t="shared" si="19"/>
        <v/>
      </c>
      <c r="O291" s="4"/>
      <c r="P291" s="4"/>
      <c r="Q291" s="4"/>
      <c r="R291" s="4"/>
      <c r="S291" s="4"/>
      <c r="T291" s="4"/>
      <c r="U291" s="4"/>
      <c r="V291" s="4"/>
      <c r="W291" s="4"/>
      <c r="X291" s="4"/>
    </row>
    <row r="292" ht="20.15" customHeight="1" spans="1:24">
      <c r="A292" s="22" t="str">
        <f t="array" ref="A292">INDEX(G:G,SMALL(IF($K$12:$K$500=2,ROW($12:$500),4^8),ROW(G281)))&amp;""</f>
        <v/>
      </c>
      <c r="B292" s="116"/>
      <c r="C292" s="23" t="str">
        <f>IF(ISERROR(VLOOKUP(A292,'[1]Z07 一般公共预算财政拨款收入支出决算表(财决07表)'!$A$10:$T$500,4,FALSE)),"",VLOOKUP(A292,'[1]Z07 一般公共预算财政拨款收入支出决算表(财决07表)'!$A$10:$T$500,4,FALSE))</f>
        <v/>
      </c>
      <c r="D292" s="123" t="str">
        <f>IF(ISERROR(VLOOKUP(A292,'[1]Z07 一般公共预算财政拨款收入支出决算表(财决07表)'!$A$10:$T$500,11,FALSE)),"",VLOOKUP(A292,'[1]Z07 一般公共预算财政拨款收入支出决算表(财决07表)'!$A$10:$T$500,11,FALSE))</f>
        <v/>
      </c>
      <c r="E292" s="123" t="str">
        <f>IF(ISERROR(VLOOKUP(A292,'[1]Z07 一般公共预算财政拨款收入支出决算表(财决07表)'!$A$10:$T$500,12,FALSE)),"",VLOOKUP(A292,'[1]Z07 一般公共预算财政拨款收入支出决算表(财决07表)'!$A$10:$T$500,12,FALSE))</f>
        <v/>
      </c>
      <c r="F292" s="123" t="str">
        <f>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t="shared" si="19"/>
        <v/>
      </c>
      <c r="O292" s="4"/>
      <c r="P292" s="4"/>
      <c r="Q292" s="4"/>
      <c r="R292" s="4"/>
      <c r="S292" s="4"/>
      <c r="T292" s="4"/>
      <c r="U292" s="4"/>
      <c r="V292" s="4"/>
      <c r="W292" s="4"/>
      <c r="X292" s="4"/>
    </row>
    <row r="293" ht="20.15" customHeight="1" spans="1:24">
      <c r="A293" s="22" t="str">
        <f t="array" ref="A293">INDEX(G:G,SMALL(IF($K$12:$K$500=2,ROW($12:$500),4^8),ROW(G282)))&amp;""</f>
        <v/>
      </c>
      <c r="B293" s="116"/>
      <c r="C293" s="23" t="str">
        <f>IF(ISERROR(VLOOKUP(A293,'[1]Z07 一般公共预算财政拨款收入支出决算表(财决07表)'!$A$10:$T$500,4,FALSE)),"",VLOOKUP(A293,'[1]Z07 一般公共预算财政拨款收入支出决算表(财决07表)'!$A$10:$T$500,4,FALSE))</f>
        <v/>
      </c>
      <c r="D293" s="123" t="str">
        <f>IF(ISERROR(VLOOKUP(A293,'[1]Z07 一般公共预算财政拨款收入支出决算表(财决07表)'!$A$10:$T$500,11,FALSE)),"",VLOOKUP(A293,'[1]Z07 一般公共预算财政拨款收入支出决算表(财决07表)'!$A$10:$T$500,11,FALSE))</f>
        <v/>
      </c>
      <c r="E293" s="123" t="str">
        <f>IF(ISERROR(VLOOKUP(A293,'[1]Z07 一般公共预算财政拨款收入支出决算表(财决07表)'!$A$10:$T$500,12,FALSE)),"",VLOOKUP(A293,'[1]Z07 一般公共预算财政拨款收入支出决算表(财决07表)'!$A$10:$T$500,12,FALSE))</f>
        <v/>
      </c>
      <c r="F293" s="123" t="str">
        <f>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t="shared" si="19"/>
        <v/>
      </c>
      <c r="O293" s="4"/>
      <c r="P293" s="4"/>
      <c r="Q293" s="4"/>
      <c r="R293" s="4"/>
      <c r="S293" s="4"/>
      <c r="T293" s="4"/>
      <c r="U293" s="4"/>
      <c r="V293" s="4"/>
      <c r="W293" s="4"/>
      <c r="X293" s="4"/>
    </row>
    <row r="294" ht="20.15" customHeight="1" spans="1:24">
      <c r="A294" s="22" t="str">
        <f t="array" ref="A294">INDEX(G:G,SMALL(IF($K$12:$K$500=2,ROW($12:$500),4^8),ROW(G283)))&amp;""</f>
        <v/>
      </c>
      <c r="B294" s="116"/>
      <c r="C294" s="23" t="str">
        <f>IF(ISERROR(VLOOKUP(A294,'[1]Z07 一般公共预算财政拨款收入支出决算表(财决07表)'!$A$10:$T$500,4,FALSE)),"",VLOOKUP(A294,'[1]Z07 一般公共预算财政拨款收入支出决算表(财决07表)'!$A$10:$T$500,4,FALSE))</f>
        <v/>
      </c>
      <c r="D294" s="123" t="str">
        <f>IF(ISERROR(VLOOKUP(A294,'[1]Z07 一般公共预算财政拨款收入支出决算表(财决07表)'!$A$10:$T$500,11,FALSE)),"",VLOOKUP(A294,'[1]Z07 一般公共预算财政拨款收入支出决算表(财决07表)'!$A$10:$T$500,11,FALSE))</f>
        <v/>
      </c>
      <c r="E294" s="123" t="str">
        <f>IF(ISERROR(VLOOKUP(A294,'[1]Z07 一般公共预算财政拨款收入支出决算表(财决07表)'!$A$10:$T$500,12,FALSE)),"",VLOOKUP(A294,'[1]Z07 一般公共预算财政拨款收入支出决算表(财决07表)'!$A$10:$T$500,12,FALSE))</f>
        <v/>
      </c>
      <c r="F294" s="123" t="str">
        <f>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t="shared" si="19"/>
        <v/>
      </c>
      <c r="O294" s="4"/>
      <c r="P294" s="4"/>
      <c r="Q294" s="4"/>
      <c r="R294" s="4"/>
      <c r="S294" s="4"/>
      <c r="T294" s="4"/>
      <c r="U294" s="4"/>
      <c r="V294" s="4"/>
      <c r="W294" s="4"/>
      <c r="X294" s="4"/>
    </row>
    <row r="295" ht="20.15" customHeight="1" spans="1:24">
      <c r="A295" s="22" t="str">
        <f t="array" ref="A295">INDEX(G:G,SMALL(IF($K$12:$K$500=2,ROW($12:$500),4^8),ROW(G284)))&amp;""</f>
        <v/>
      </c>
      <c r="B295" s="116"/>
      <c r="C295" s="23" t="str">
        <f>IF(ISERROR(VLOOKUP(A295,'[1]Z07 一般公共预算财政拨款收入支出决算表(财决07表)'!$A$10:$T$500,4,FALSE)),"",VLOOKUP(A295,'[1]Z07 一般公共预算财政拨款收入支出决算表(财决07表)'!$A$10:$T$500,4,FALSE))</f>
        <v/>
      </c>
      <c r="D295" s="123" t="str">
        <f>IF(ISERROR(VLOOKUP(A295,'[1]Z07 一般公共预算财政拨款收入支出决算表(财决07表)'!$A$10:$T$500,11,FALSE)),"",VLOOKUP(A295,'[1]Z07 一般公共预算财政拨款收入支出决算表(财决07表)'!$A$10:$T$500,11,FALSE))</f>
        <v/>
      </c>
      <c r="E295" s="123" t="str">
        <f>IF(ISERROR(VLOOKUP(A295,'[1]Z07 一般公共预算财政拨款收入支出决算表(财决07表)'!$A$10:$T$500,12,FALSE)),"",VLOOKUP(A295,'[1]Z07 一般公共预算财政拨款收入支出决算表(财决07表)'!$A$10:$T$500,12,FALSE))</f>
        <v/>
      </c>
      <c r="F295" s="123" t="str">
        <f>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t="shared" si="19"/>
        <v/>
      </c>
      <c r="O295" s="4"/>
      <c r="P295" s="4"/>
      <c r="Q295" s="4"/>
      <c r="R295" s="4"/>
      <c r="S295" s="4"/>
      <c r="T295" s="4"/>
      <c r="U295" s="4"/>
      <c r="V295" s="4"/>
      <c r="W295" s="4"/>
      <c r="X295" s="4"/>
    </row>
    <row r="296" ht="20.15" customHeight="1" spans="1:24">
      <c r="A296" s="22" t="str">
        <f t="array" ref="A296">INDEX(G:G,SMALL(IF($K$12:$K$500=2,ROW($12:$500),4^8),ROW(G285)))&amp;""</f>
        <v/>
      </c>
      <c r="B296" s="116"/>
      <c r="C296" s="23" t="str">
        <f>IF(ISERROR(VLOOKUP(A296,'[1]Z07 一般公共预算财政拨款收入支出决算表(财决07表)'!$A$10:$T$500,4,FALSE)),"",VLOOKUP(A296,'[1]Z07 一般公共预算财政拨款收入支出决算表(财决07表)'!$A$10:$T$500,4,FALSE))</f>
        <v/>
      </c>
      <c r="D296" s="123" t="str">
        <f>IF(ISERROR(VLOOKUP(A296,'[1]Z07 一般公共预算财政拨款收入支出决算表(财决07表)'!$A$10:$T$500,11,FALSE)),"",VLOOKUP(A296,'[1]Z07 一般公共预算财政拨款收入支出决算表(财决07表)'!$A$10:$T$500,11,FALSE))</f>
        <v/>
      </c>
      <c r="E296" s="123" t="str">
        <f>IF(ISERROR(VLOOKUP(A296,'[1]Z07 一般公共预算财政拨款收入支出决算表(财决07表)'!$A$10:$T$500,12,FALSE)),"",VLOOKUP(A296,'[1]Z07 一般公共预算财政拨款收入支出决算表(财决07表)'!$A$10:$T$500,12,FALSE))</f>
        <v/>
      </c>
      <c r="F296" s="123" t="str">
        <f>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t="shared" si="19"/>
        <v/>
      </c>
      <c r="O296" s="4"/>
      <c r="P296" s="4"/>
      <c r="Q296" s="4"/>
      <c r="R296" s="4"/>
      <c r="S296" s="4"/>
      <c r="T296" s="4"/>
      <c r="U296" s="4"/>
      <c r="V296" s="4"/>
      <c r="W296" s="4"/>
      <c r="X296" s="4"/>
    </row>
    <row r="297" ht="20.15" customHeight="1" spans="1:24">
      <c r="A297" s="22" t="str">
        <f t="array" ref="A297">INDEX(G:G,SMALL(IF($K$12:$K$500=2,ROW($12:$500),4^8),ROW(G286)))&amp;""</f>
        <v/>
      </c>
      <c r="B297" s="116"/>
      <c r="C297" s="23" t="str">
        <f>IF(ISERROR(VLOOKUP(A297,'[1]Z07 一般公共预算财政拨款收入支出决算表(财决07表)'!$A$10:$T$500,4,FALSE)),"",VLOOKUP(A297,'[1]Z07 一般公共预算财政拨款收入支出决算表(财决07表)'!$A$10:$T$500,4,FALSE))</f>
        <v/>
      </c>
      <c r="D297" s="123" t="str">
        <f>IF(ISERROR(VLOOKUP(A297,'[1]Z07 一般公共预算财政拨款收入支出决算表(财决07表)'!$A$10:$T$500,11,FALSE)),"",VLOOKUP(A297,'[1]Z07 一般公共预算财政拨款收入支出决算表(财决07表)'!$A$10:$T$500,11,FALSE))</f>
        <v/>
      </c>
      <c r="E297" s="123" t="str">
        <f>IF(ISERROR(VLOOKUP(A297,'[1]Z07 一般公共预算财政拨款收入支出决算表(财决07表)'!$A$10:$T$500,12,FALSE)),"",VLOOKUP(A297,'[1]Z07 一般公共预算财政拨款收入支出决算表(财决07表)'!$A$10:$T$500,12,FALSE))</f>
        <v/>
      </c>
      <c r="F297" s="123" t="str">
        <f>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t="shared" si="19"/>
        <v/>
      </c>
      <c r="O297" s="4"/>
      <c r="P297" s="4"/>
      <c r="Q297" s="4"/>
      <c r="R297" s="4"/>
      <c r="S297" s="4"/>
      <c r="T297" s="4"/>
      <c r="U297" s="4"/>
      <c r="V297" s="4"/>
      <c r="W297" s="4"/>
      <c r="X297" s="4"/>
    </row>
    <row r="298" ht="20.15" customHeight="1" spans="1:24">
      <c r="A298" s="22" t="str">
        <f t="array" ref="A298">INDEX(G:G,SMALL(IF($K$12:$K$500=2,ROW($12:$500),4^8),ROW(G287)))&amp;""</f>
        <v/>
      </c>
      <c r="B298" s="116"/>
      <c r="C298" s="23" t="str">
        <f>IF(ISERROR(VLOOKUP(A298,'[1]Z07 一般公共预算财政拨款收入支出决算表(财决07表)'!$A$10:$T$500,4,FALSE)),"",VLOOKUP(A298,'[1]Z07 一般公共预算财政拨款收入支出决算表(财决07表)'!$A$10:$T$500,4,FALSE))</f>
        <v/>
      </c>
      <c r="D298" s="123" t="str">
        <f>IF(ISERROR(VLOOKUP(A298,'[1]Z07 一般公共预算财政拨款收入支出决算表(财决07表)'!$A$10:$T$500,11,FALSE)),"",VLOOKUP(A298,'[1]Z07 一般公共预算财政拨款收入支出决算表(财决07表)'!$A$10:$T$500,11,FALSE))</f>
        <v/>
      </c>
      <c r="E298" s="123" t="str">
        <f>IF(ISERROR(VLOOKUP(A298,'[1]Z07 一般公共预算财政拨款收入支出决算表(财决07表)'!$A$10:$T$500,12,FALSE)),"",VLOOKUP(A298,'[1]Z07 一般公共预算财政拨款收入支出决算表(财决07表)'!$A$10:$T$500,12,FALSE))</f>
        <v/>
      </c>
      <c r="F298" s="123" t="str">
        <f>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t="shared" si="19"/>
        <v/>
      </c>
      <c r="O298" s="4"/>
      <c r="P298" s="4"/>
      <c r="Q298" s="4"/>
      <c r="R298" s="4"/>
      <c r="S298" s="4"/>
      <c r="T298" s="4"/>
      <c r="U298" s="4"/>
      <c r="V298" s="4"/>
      <c r="W298" s="4"/>
      <c r="X298" s="4"/>
    </row>
    <row r="299" ht="20.15" customHeight="1" spans="1:24">
      <c r="A299" s="22" t="str">
        <f t="array" ref="A299">INDEX(G:G,SMALL(IF($K$12:$K$500=2,ROW($12:$500),4^8),ROW(G288)))&amp;""</f>
        <v/>
      </c>
      <c r="B299" s="116"/>
      <c r="C299" s="23" t="str">
        <f>IF(ISERROR(VLOOKUP(A299,'[1]Z07 一般公共预算财政拨款收入支出决算表(财决07表)'!$A$10:$T$500,4,FALSE)),"",VLOOKUP(A299,'[1]Z07 一般公共预算财政拨款收入支出决算表(财决07表)'!$A$10:$T$500,4,FALSE))</f>
        <v/>
      </c>
      <c r="D299" s="123" t="str">
        <f>IF(ISERROR(VLOOKUP(A299,'[1]Z07 一般公共预算财政拨款收入支出决算表(财决07表)'!$A$10:$T$500,11,FALSE)),"",VLOOKUP(A299,'[1]Z07 一般公共预算财政拨款收入支出决算表(财决07表)'!$A$10:$T$500,11,FALSE))</f>
        <v/>
      </c>
      <c r="E299" s="123" t="str">
        <f>IF(ISERROR(VLOOKUP(A299,'[1]Z07 一般公共预算财政拨款收入支出决算表(财决07表)'!$A$10:$T$500,12,FALSE)),"",VLOOKUP(A299,'[1]Z07 一般公共预算财政拨款收入支出决算表(财决07表)'!$A$10:$T$500,12,FALSE))</f>
        <v/>
      </c>
      <c r="F299" s="123" t="str">
        <f>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t="shared" si="19"/>
        <v/>
      </c>
      <c r="O299" s="4"/>
      <c r="P299" s="4"/>
      <c r="Q299" s="4"/>
      <c r="R299" s="4"/>
      <c r="S299" s="4"/>
      <c r="T299" s="4"/>
      <c r="U299" s="4"/>
      <c r="V299" s="4"/>
      <c r="W299" s="4"/>
      <c r="X299" s="4"/>
    </row>
    <row r="300" ht="20.15" customHeight="1" spans="1:24">
      <c r="A300" s="22" t="str">
        <f t="array" ref="A300">INDEX(G:G,SMALL(IF($K$12:$K$500=2,ROW($12:$500),4^8),ROW(G289)))&amp;""</f>
        <v/>
      </c>
      <c r="B300" s="116"/>
      <c r="C300" s="23" t="str">
        <f>IF(ISERROR(VLOOKUP(A300,'[1]Z07 一般公共预算财政拨款收入支出决算表(财决07表)'!$A$10:$T$500,4,FALSE)),"",VLOOKUP(A300,'[1]Z07 一般公共预算财政拨款收入支出决算表(财决07表)'!$A$10:$T$500,4,FALSE))</f>
        <v/>
      </c>
      <c r="D300" s="123" t="str">
        <f>IF(ISERROR(VLOOKUP(A300,'[1]Z07 一般公共预算财政拨款收入支出决算表(财决07表)'!$A$10:$T$500,11,FALSE)),"",VLOOKUP(A300,'[1]Z07 一般公共预算财政拨款收入支出决算表(财决07表)'!$A$10:$T$500,11,FALSE))</f>
        <v/>
      </c>
      <c r="E300" s="123" t="str">
        <f>IF(ISERROR(VLOOKUP(A300,'[1]Z07 一般公共预算财政拨款收入支出决算表(财决07表)'!$A$10:$T$500,12,FALSE)),"",VLOOKUP(A300,'[1]Z07 一般公共预算财政拨款收入支出决算表(财决07表)'!$A$10:$T$500,12,FALSE))</f>
        <v/>
      </c>
      <c r="F300" s="123" t="str">
        <f>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H22" sqref="H22"/>
    </sheetView>
  </sheetViews>
  <sheetFormatPr defaultColWidth="9" defaultRowHeight="14.25"/>
  <cols>
    <col min="1" max="2" width="4.58333333333333" style="53" customWidth="1"/>
    <col min="3" max="3" width="30.5833333333333" style="54" customWidth="1"/>
    <col min="4" max="6" width="22.8333333333333" style="54" customWidth="1"/>
    <col min="7" max="7" width="9" style="55"/>
    <col min="8" max="8" width="9" style="56"/>
    <col min="9" max="9" width="9.75" style="56" customWidth="1"/>
    <col min="10" max="11" width="9" style="56"/>
    <col min="12" max="12" width="9.08333333333333" style="56" customWidth="1"/>
    <col min="13" max="14" width="10.5" style="56" customWidth="1"/>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"a1:"&amp;"f"&amp;MAX(L13:L107)</f>
        <v>a1:f33</v>
      </c>
      <c r="N1" s="88"/>
      <c r="O1" s="88"/>
    </row>
    <row r="2" s="50" customFormat="1" customHeight="1" spans="1:15">
      <c r="A2" s="60" t="str">
        <f>'01收入支出决算总表'!A3</f>
        <v>部门：沅江市残疾人联合会</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10" customHeight="1" spans="1:15">
      <c r="A9" s="69" t="s">
        <v>120</v>
      </c>
      <c r="B9" s="70"/>
      <c r="C9" s="71" t="s">
        <v>72</v>
      </c>
      <c r="D9" s="67"/>
      <c r="E9" s="67"/>
      <c r="F9" s="67"/>
      <c r="G9" s="55"/>
      <c r="H9" s="68"/>
      <c r="I9" s="68"/>
      <c r="J9" s="68"/>
      <c r="K9" s="68"/>
      <c r="L9" s="68"/>
      <c r="M9" s="68"/>
      <c r="N9" s="68"/>
      <c r="O9" s="68"/>
    </row>
    <row r="10" s="51" customFormat="1" ht="10"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10"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137.07</v>
      </c>
      <c r="E13" s="79">
        <f>'[1]Z08_1 一般公共预算财政拨款基本支出决算明细表(财决08-'!$F$9+'[1]Z08_1 一般公共预算财政拨款基本支出决算明细表(财决08-'!$AV$9</f>
        <v>110.32</v>
      </c>
      <c r="F13" s="79">
        <f>D13-E13</f>
        <v>26.75</v>
      </c>
      <c r="G13" s="55"/>
      <c r="H13" s="68"/>
      <c r="I13" s="68"/>
      <c r="J13" s="68"/>
      <c r="K13" s="68"/>
      <c r="L13" s="68">
        <f>ROW()</f>
        <v>13</v>
      </c>
      <c r="M13" s="68"/>
      <c r="N13" s="68"/>
      <c r="O13" s="68"/>
    </row>
    <row r="14" ht="18" customHeight="1" spans="1:14">
      <c r="A14" s="80" t="str">
        <f t="array" ref="A14">INDEX(G:G,SMALL(IF($I$14:$I$119&gt;0,ROW($14:$119),4^8),ROW(G1)))&amp;""</f>
        <v>301</v>
      </c>
      <c r="B14" s="81"/>
      <c r="C14" s="82" t="str">
        <f>IF(ISERROR(VLOOKUP(A14,$G$14:$I$119,2,FALSE)),"",VLOOKUP(A14,$G$14:$I$119,2,FALSE))</f>
        <v>工资福利支出</v>
      </c>
      <c r="D14" s="83">
        <f>IF(ISERROR(VLOOKUP(A14,$G$14:$I$119,3,FALSE)),"",VLOOKUP(A14,$G$14:$I$119,3,FALSE))</f>
        <v>110.32</v>
      </c>
      <c r="E14" s="83">
        <f>IF(OR(MID(A14,1,3)="301",MID(A14,1,3)="303"),D14,"")</f>
        <v>110.32</v>
      </c>
      <c r="F14" s="84" t="str">
        <f>IF(AND(MID(A14,1,3)&lt;&gt;"301",MID(A14,1,3)&lt;&gt;"303"),D14,"")</f>
        <v/>
      </c>
      <c r="G14" s="85" t="s">
        <v>121</v>
      </c>
      <c r="H14" s="86" t="s">
        <v>122</v>
      </c>
      <c r="I14" s="68">
        <f>('[1]Z08_1 一般公共预算财政拨款基本支出决算明细表(财决08-'!F$9)*1</f>
        <v>110.32</v>
      </c>
      <c r="L14" s="56">
        <f>IF(C14&lt;&gt;"",ROW(),"")</f>
        <v>14</v>
      </c>
      <c r="N14" s="97"/>
    </row>
    <row r="15" ht="18" customHeight="1" spans="1:14">
      <c r="A15" s="80" t="str">
        <f t="array" ref="A15">INDEX(G:G,SMALL(IF($I$14:$I$119&gt;0,ROW($14:$119),4^8),ROW(G2)))&amp;""</f>
        <v>30101</v>
      </c>
      <c r="B15" s="81"/>
      <c r="C15" s="82" t="str">
        <f t="shared" ref="C15:C78" si="0">IF(ISERROR(VLOOKUP(A15,$G$14:$I$119,2,FALSE)),"",VLOOKUP(A15,$G$14:$I$119,2,FALSE))</f>
        <v>基本工资</v>
      </c>
      <c r="D15" s="83">
        <f t="shared" ref="D15:D78" si="1">IF(ISERROR(VLOOKUP(A15,$G$14:$I$119,3,FALSE)),"",VLOOKUP(A15,$G$14:$I$119,3,FALSE))</f>
        <v>39.89</v>
      </c>
      <c r="E15" s="83">
        <f t="shared" ref="E15:E78" si="2">IF(OR(MID(A15,1,3)="301",MID(A15,1,3)="303"),D15,"")</f>
        <v>39.89</v>
      </c>
      <c r="F15" s="84" t="str">
        <f t="shared" ref="F15:F78" si="3">IF(AND(MID(A15,1,3)&lt;&gt;"301",MID(A15,1,3)&lt;&gt;"303"),D15,"")</f>
        <v/>
      </c>
      <c r="G15" s="85" t="s">
        <v>123</v>
      </c>
      <c r="H15" s="87" t="s">
        <v>124</v>
      </c>
      <c r="I15" s="68">
        <f>('[1]Z08_1 一般公共预算财政拨款基本支出决算明细表(财决08-'!G$9)*1</f>
        <v>39.89</v>
      </c>
      <c r="K15" s="55"/>
      <c r="L15" s="56">
        <f t="shared" ref="L15:L78" si="4">IF(C15&lt;&gt;"",ROW(),"")</f>
        <v>15</v>
      </c>
      <c r="M15" s="55"/>
      <c r="N15" s="97"/>
    </row>
    <row r="16" ht="18" customHeight="1" spans="1:14">
      <c r="A16" s="80" t="str">
        <f t="array" ref="A16">INDEX(G:G,SMALL(IF($I$14:$I$119&gt;0,ROW($14:$119),4^8),ROW(G3)))&amp;""</f>
        <v>30102</v>
      </c>
      <c r="B16" s="81"/>
      <c r="C16" s="82" t="str">
        <f t="shared" si="0"/>
        <v>津贴补贴</v>
      </c>
      <c r="D16" s="83">
        <f t="shared" si="1"/>
        <v>33.14</v>
      </c>
      <c r="E16" s="83">
        <f t="shared" si="2"/>
        <v>33.14</v>
      </c>
      <c r="F16" s="84" t="str">
        <f t="shared" si="3"/>
        <v/>
      </c>
      <c r="G16" s="85" t="s">
        <v>125</v>
      </c>
      <c r="H16" s="87" t="s">
        <v>126</v>
      </c>
      <c r="I16" s="68">
        <f>('[1]Z08_1 一般公共预算财政拨款基本支出决算明细表(财决08-'!H$9)*1</f>
        <v>33.14</v>
      </c>
      <c r="K16" s="55"/>
      <c r="L16" s="56">
        <f t="shared" si="4"/>
        <v>16</v>
      </c>
      <c r="M16" s="98"/>
      <c r="N16" s="97"/>
    </row>
    <row r="17" ht="18" customHeight="1" spans="1:14">
      <c r="A17" s="80" t="str">
        <f t="array" ref="A17">INDEX(G:G,SMALL(IF($I$14:$I$119&gt;0,ROW($14:$119),4^8),ROW(G4)))&amp;""</f>
        <v>30103</v>
      </c>
      <c r="B17" s="81"/>
      <c r="C17" s="82" t="str">
        <f t="shared" si="0"/>
        <v>奖金</v>
      </c>
      <c r="D17" s="83">
        <f t="shared" si="1"/>
        <v>8.09</v>
      </c>
      <c r="E17" s="83">
        <f t="shared" si="2"/>
        <v>8.09</v>
      </c>
      <c r="F17" s="84" t="str">
        <f t="shared" si="3"/>
        <v/>
      </c>
      <c r="G17" s="85" t="s">
        <v>127</v>
      </c>
      <c r="H17" s="87" t="s">
        <v>128</v>
      </c>
      <c r="I17" s="68">
        <f>('[1]Z08_1 一般公共预算财政拨款基本支出决算明细表(财决08-'!I$9)*1</f>
        <v>8.09</v>
      </c>
      <c r="K17" s="55"/>
      <c r="L17" s="56">
        <f t="shared" si="4"/>
        <v>17</v>
      </c>
      <c r="M17" s="55"/>
      <c r="N17" s="97"/>
    </row>
    <row r="18" ht="18" customHeight="1" spans="1:14">
      <c r="A18" s="80" t="str">
        <f t="array" ref="A18">INDEX(G:G,SMALL(IF($I$14:$I$119&gt;0,ROW($14:$119),4^8),ROW(G5)))&amp;""</f>
        <v>30106</v>
      </c>
      <c r="B18" s="81"/>
      <c r="C18" s="82" t="str">
        <f t="shared" si="0"/>
        <v>伙食补助费</v>
      </c>
      <c r="D18" s="83">
        <f t="shared" si="1"/>
        <v>4.91</v>
      </c>
      <c r="E18" s="83">
        <f t="shared" si="2"/>
        <v>4.91</v>
      </c>
      <c r="F18" s="84" t="str">
        <f t="shared" si="3"/>
        <v/>
      </c>
      <c r="G18" s="85" t="s">
        <v>129</v>
      </c>
      <c r="H18" s="87" t="s">
        <v>130</v>
      </c>
      <c r="I18" s="68">
        <f>('[1]Z08_1 一般公共预算财政拨款基本支出决算明细表(财决08-'!J$9)*1</f>
        <v>4.91</v>
      </c>
      <c r="K18" s="55"/>
      <c r="L18" s="56">
        <f t="shared" si="4"/>
        <v>18</v>
      </c>
      <c r="M18" s="55"/>
      <c r="N18" s="97"/>
    </row>
    <row r="19" ht="18" customHeight="1" spans="1:14">
      <c r="A19" s="80" t="str">
        <f t="array" ref="A19">INDEX(G:G,SMALL(IF($I$14:$I$119&gt;0,ROW($14:$119),4^8),ROW(G6)))&amp;""</f>
        <v>30108</v>
      </c>
      <c r="B19" s="81"/>
      <c r="C19" s="82" t="str">
        <f t="shared" si="0"/>
        <v>机关事业单位基本养老保险缴费</v>
      </c>
      <c r="D19" s="83">
        <f t="shared" si="1"/>
        <v>10.19</v>
      </c>
      <c r="E19" s="83">
        <f t="shared" si="2"/>
        <v>10.19</v>
      </c>
      <c r="F19" s="84" t="str">
        <f t="shared" si="3"/>
        <v/>
      </c>
      <c r="G19" s="85" t="s">
        <v>131</v>
      </c>
      <c r="H19" s="87" t="s">
        <v>132</v>
      </c>
      <c r="I19" s="68">
        <f>('[1]Z08_1 一般公共预算财政拨款基本支出决算明细表(财决08-'!K$9)*1</f>
        <v>0</v>
      </c>
      <c r="K19" s="55"/>
      <c r="L19" s="56">
        <f t="shared" si="4"/>
        <v>19</v>
      </c>
      <c r="M19" s="55"/>
      <c r="N19" s="97"/>
    </row>
    <row r="20" ht="18" customHeight="1" spans="1:14">
      <c r="A20" s="80" t="str">
        <f t="array" ref="A20">INDEX(G:G,SMALL(IF($I$14:$I$119&gt;0,ROW($14:$119),4^8),ROW(G7)))&amp;""</f>
        <v>30110</v>
      </c>
      <c r="B20" s="81"/>
      <c r="C20" s="82" t="str">
        <f t="shared" si="0"/>
        <v>职工基本医疗保险缴费</v>
      </c>
      <c r="D20" s="83">
        <f t="shared" si="1"/>
        <v>4.46</v>
      </c>
      <c r="E20" s="83">
        <f t="shared" si="2"/>
        <v>4.46</v>
      </c>
      <c r="F20" s="84" t="str">
        <f t="shared" si="3"/>
        <v/>
      </c>
      <c r="G20" s="85" t="s">
        <v>133</v>
      </c>
      <c r="H20" s="87" t="s">
        <v>134</v>
      </c>
      <c r="I20" s="68">
        <f>('[1]Z08_1 一般公共预算财政拨款基本支出决算明细表(财决08-'!L$9)*1</f>
        <v>10.19</v>
      </c>
      <c r="K20" s="55"/>
      <c r="L20" s="56">
        <f t="shared" si="4"/>
        <v>20</v>
      </c>
      <c r="M20" s="55"/>
      <c r="N20" s="97"/>
    </row>
    <row r="21" ht="18" customHeight="1" spans="1:14">
      <c r="A21" s="80" t="str">
        <f t="array" ref="A21">INDEX(G:G,SMALL(IF($I$14:$I$119&gt;0,ROW($14:$119),4^8),ROW(G8)))&amp;""</f>
        <v>30112</v>
      </c>
      <c r="B21" s="81"/>
      <c r="C21" s="82" t="str">
        <f t="shared" si="0"/>
        <v>其他社会保障缴费</v>
      </c>
      <c r="D21" s="83">
        <f t="shared" si="1"/>
        <v>0.19</v>
      </c>
      <c r="E21" s="83">
        <f t="shared" si="2"/>
        <v>0.19</v>
      </c>
      <c r="F21" s="84" t="str">
        <f t="shared" si="3"/>
        <v/>
      </c>
      <c r="G21" s="85" t="s">
        <v>135</v>
      </c>
      <c r="H21" s="87" t="s">
        <v>136</v>
      </c>
      <c r="I21" s="68">
        <f>('[1]Z08_1 一般公共预算财政拨款基本支出决算明细表(财决08-'!M$9)*1</f>
        <v>0</v>
      </c>
      <c r="K21" s="55"/>
      <c r="L21" s="56">
        <f t="shared" si="4"/>
        <v>21</v>
      </c>
      <c r="M21" s="55"/>
      <c r="N21" s="97"/>
    </row>
    <row r="22" ht="18" customHeight="1" spans="1:14">
      <c r="A22" s="80" t="str">
        <f t="array" ref="A22">INDEX(G:G,SMALL(IF($I$14:$I$119&gt;0,ROW($14:$119),4^8),ROW(G9)))&amp;""</f>
        <v>30113</v>
      </c>
      <c r="B22" s="81"/>
      <c r="C22" s="82" t="str">
        <f t="shared" si="0"/>
        <v>住房公积金</v>
      </c>
      <c r="D22" s="83">
        <f t="shared" si="1"/>
        <v>9.44</v>
      </c>
      <c r="E22" s="83">
        <f t="shared" si="2"/>
        <v>9.44</v>
      </c>
      <c r="F22" s="84" t="str">
        <f t="shared" si="3"/>
        <v/>
      </c>
      <c r="G22" s="85" t="s">
        <v>137</v>
      </c>
      <c r="H22" s="87" t="s">
        <v>138</v>
      </c>
      <c r="I22" s="68">
        <f>('[1]Z08_1 一般公共预算财政拨款基本支出决算明细表(财决08-'!N$9)*1</f>
        <v>4.46</v>
      </c>
      <c r="K22" s="55"/>
      <c r="L22" s="56">
        <f t="shared" si="4"/>
        <v>22</v>
      </c>
      <c r="M22" s="55"/>
      <c r="N22" s="97"/>
    </row>
    <row r="23" ht="18" customHeight="1" spans="1:14">
      <c r="A23" s="80" t="str">
        <f t="array" ref="A23">INDEX(G:G,SMALL(IF($I$14:$I$119&gt;0,ROW($14:$119),4^8),ROW(G10)))&amp;""</f>
        <v>302</v>
      </c>
      <c r="B23" s="81"/>
      <c r="C23" s="82" t="str">
        <f t="shared" si="0"/>
        <v>商品和服务支出</v>
      </c>
      <c r="D23" s="83">
        <f t="shared" si="1"/>
        <v>26.75</v>
      </c>
      <c r="E23" s="83" t="str">
        <f t="shared" si="2"/>
        <v/>
      </c>
      <c r="F23" s="84">
        <f t="shared" si="3"/>
        <v>26.75</v>
      </c>
      <c r="G23" s="85" t="s">
        <v>139</v>
      </c>
      <c r="H23" s="87" t="s">
        <v>140</v>
      </c>
      <c r="I23" s="68">
        <f>('[1]Z08_1 一般公共预算财政拨款基本支出决算明细表(财决08-'!O$9)*1</f>
        <v>0</v>
      </c>
      <c r="K23" s="55"/>
      <c r="L23" s="56">
        <f t="shared" si="4"/>
        <v>23</v>
      </c>
      <c r="M23" s="55"/>
      <c r="N23" s="97"/>
    </row>
    <row r="24" ht="18" customHeight="1" spans="1:14">
      <c r="A24" s="80" t="str">
        <f t="array" ref="A24">INDEX(G:G,SMALL(IF($I$14:$I$119&gt;0,ROW($14:$119),4^8),ROW(G11)))&amp;""</f>
        <v>30201</v>
      </c>
      <c r="B24" s="81"/>
      <c r="C24" s="82" t="str">
        <f t="shared" si="0"/>
        <v>办公费</v>
      </c>
      <c r="D24" s="83">
        <f t="shared" si="1"/>
        <v>2.19</v>
      </c>
      <c r="E24" s="83" t="str">
        <f t="shared" si="2"/>
        <v/>
      </c>
      <c r="F24" s="84">
        <f t="shared" si="3"/>
        <v>2.19</v>
      </c>
      <c r="G24" s="85" t="s">
        <v>141</v>
      </c>
      <c r="H24" s="86" t="s">
        <v>142</v>
      </c>
      <c r="I24" s="68">
        <f>('[1]Z08_1 一般公共预算财政拨款基本支出决算明细表(财决08-'!P$9)*1</f>
        <v>0.19</v>
      </c>
      <c r="K24" s="55"/>
      <c r="L24" s="56">
        <f t="shared" si="4"/>
        <v>24</v>
      </c>
      <c r="M24" s="55"/>
      <c r="N24" s="97"/>
    </row>
    <row r="25" ht="18" customHeight="1" spans="1:14">
      <c r="A25" s="80" t="str">
        <f t="array" ref="A25">INDEX(G:G,SMALL(IF($I$14:$I$119&gt;0,ROW($14:$119),4^8),ROW(G12)))&amp;""</f>
        <v>30202</v>
      </c>
      <c r="B25" s="81"/>
      <c r="C25" s="82" t="str">
        <f t="shared" si="0"/>
        <v>印刷费</v>
      </c>
      <c r="D25" s="83">
        <f t="shared" si="1"/>
        <v>0.12</v>
      </c>
      <c r="E25" s="83" t="str">
        <f t="shared" si="2"/>
        <v/>
      </c>
      <c r="F25" s="84">
        <f t="shared" si="3"/>
        <v>0.12</v>
      </c>
      <c r="G25" s="85" t="s">
        <v>143</v>
      </c>
      <c r="H25" s="87" t="s">
        <v>144</v>
      </c>
      <c r="I25" s="68">
        <f>('[1]Z08_1 一般公共预算财政拨款基本支出决算明细表(财决08-'!Q$9)*1</f>
        <v>9.44</v>
      </c>
      <c r="K25" s="55"/>
      <c r="L25" s="56">
        <f t="shared" si="4"/>
        <v>25</v>
      </c>
      <c r="M25" s="55"/>
      <c r="N25" s="97"/>
    </row>
    <row r="26" ht="18" customHeight="1" spans="1:14">
      <c r="A26" s="80" t="str">
        <f t="array" ref="A26">INDEX(G:G,SMALL(IF($I$14:$I$119&gt;0,ROW($14:$119),4^8),ROW(G13)))&amp;""</f>
        <v>30205</v>
      </c>
      <c r="B26" s="81"/>
      <c r="C26" s="82" t="str">
        <f t="shared" si="0"/>
        <v>水费</v>
      </c>
      <c r="D26" s="83">
        <f t="shared" si="1"/>
        <v>0.37</v>
      </c>
      <c r="E26" s="83" t="str">
        <f t="shared" si="2"/>
        <v/>
      </c>
      <c r="F26" s="84">
        <f t="shared" si="3"/>
        <v>0.37</v>
      </c>
      <c r="G26" s="85" t="s">
        <v>145</v>
      </c>
      <c r="H26" s="87" t="s">
        <v>146</v>
      </c>
      <c r="I26" s="68">
        <f>('[1]Z08_1 一般公共预算财政拨款基本支出决算明细表(财决08-'!R$9)*1</f>
        <v>0</v>
      </c>
      <c r="K26" s="55"/>
      <c r="L26" s="56">
        <f t="shared" si="4"/>
        <v>26</v>
      </c>
      <c r="M26" s="55"/>
      <c r="N26" s="97"/>
    </row>
    <row r="27" ht="18" customHeight="1" spans="1:14">
      <c r="A27" s="80" t="str">
        <f t="array" ref="A27">INDEX(G:G,SMALL(IF($I$14:$I$119&gt;0,ROW($14:$119),4^8),ROW(G14)))&amp;""</f>
        <v>30206</v>
      </c>
      <c r="B27" s="81"/>
      <c r="C27" s="82" t="str">
        <f t="shared" si="0"/>
        <v>电费</v>
      </c>
      <c r="D27" s="83">
        <f t="shared" si="1"/>
        <v>0.92</v>
      </c>
      <c r="E27" s="83" t="str">
        <f t="shared" si="2"/>
        <v/>
      </c>
      <c r="F27" s="84">
        <f t="shared" si="3"/>
        <v>0.92</v>
      </c>
      <c r="G27" s="85" t="s">
        <v>147</v>
      </c>
      <c r="H27" s="87" t="s">
        <v>148</v>
      </c>
      <c r="I27" s="68">
        <f>('[1]Z08_1 一般公共预算财政拨款基本支出决算明细表(财决08-'!S$9)*1</f>
        <v>0</v>
      </c>
      <c r="K27" s="55"/>
      <c r="L27" s="56">
        <f t="shared" si="4"/>
        <v>27</v>
      </c>
      <c r="M27" s="55"/>
      <c r="N27" s="97"/>
    </row>
    <row r="28" ht="18" customHeight="1" spans="1:14">
      <c r="A28" s="80" t="str">
        <f t="array" ref="A28">INDEX(G:G,SMALL(IF($I$14:$I$119&gt;0,ROW($14:$119),4^8),ROW(G15)))&amp;""</f>
        <v>30207</v>
      </c>
      <c r="B28" s="81"/>
      <c r="C28" s="82" t="str">
        <f t="shared" si="0"/>
        <v>邮电费</v>
      </c>
      <c r="D28" s="83">
        <f t="shared" si="1"/>
        <v>0.82</v>
      </c>
      <c r="E28" s="83" t="str">
        <f t="shared" si="2"/>
        <v/>
      </c>
      <c r="F28" s="84">
        <f t="shared" si="3"/>
        <v>0.82</v>
      </c>
      <c r="G28" s="85" t="s">
        <v>149</v>
      </c>
      <c r="H28" s="87" t="s">
        <v>150</v>
      </c>
      <c r="I28" s="68">
        <f>('[1]Z08_1 一般公共预算财政拨款基本支出决算明细表(财决08-'!T$9)*1</f>
        <v>26.75</v>
      </c>
      <c r="K28" s="55"/>
      <c r="L28" s="56">
        <f t="shared" si="4"/>
        <v>28</v>
      </c>
      <c r="M28" s="55"/>
      <c r="N28" s="97"/>
    </row>
    <row r="29" ht="18" customHeight="1" spans="1:14">
      <c r="A29" s="80" t="str">
        <f t="array" ref="A29">INDEX(G:G,SMALL(IF($I$14:$I$119&gt;0,ROW($14:$119),4^8),ROW(G16)))&amp;""</f>
        <v>30211</v>
      </c>
      <c r="B29" s="81"/>
      <c r="C29" s="82" t="str">
        <f t="shared" si="0"/>
        <v>差旅费</v>
      </c>
      <c r="D29" s="83">
        <f t="shared" si="1"/>
        <v>4.81</v>
      </c>
      <c r="E29" s="83" t="str">
        <f t="shared" si="2"/>
        <v/>
      </c>
      <c r="F29" s="84">
        <f t="shared" si="3"/>
        <v>4.81</v>
      </c>
      <c r="G29" s="85" t="s">
        <v>151</v>
      </c>
      <c r="H29" s="87" t="s">
        <v>152</v>
      </c>
      <c r="I29" s="68">
        <f>('[1]Z08_1 一般公共预算财政拨款基本支出决算明细表(财决08-'!U$9)*1</f>
        <v>2.19</v>
      </c>
      <c r="K29" s="55"/>
      <c r="L29" s="56">
        <f t="shared" si="4"/>
        <v>29</v>
      </c>
      <c r="M29" s="55"/>
      <c r="N29" s="97"/>
    </row>
    <row r="30" ht="18" customHeight="1" spans="1:14">
      <c r="A30" s="80" t="str">
        <f t="array" ref="A30">INDEX(G:G,SMALL(IF($I$14:$I$119&gt;0,ROW($14:$119),4^8),ROW(G17)))&amp;""</f>
        <v>30213</v>
      </c>
      <c r="B30" s="81"/>
      <c r="C30" s="82" t="str">
        <f t="shared" si="0"/>
        <v>维修(护)费</v>
      </c>
      <c r="D30" s="83">
        <f t="shared" si="1"/>
        <v>0.93</v>
      </c>
      <c r="E30" s="83" t="str">
        <f t="shared" si="2"/>
        <v/>
      </c>
      <c r="F30" s="84">
        <f t="shared" si="3"/>
        <v>0.93</v>
      </c>
      <c r="G30" s="85" t="s">
        <v>153</v>
      </c>
      <c r="H30" s="87" t="s">
        <v>154</v>
      </c>
      <c r="I30" s="68">
        <f>('[1]Z08_1 一般公共预算财政拨款基本支出决算明细表(财决08-'!V$9)*1</f>
        <v>0.12</v>
      </c>
      <c r="K30" s="55"/>
      <c r="L30" s="56">
        <f t="shared" si="4"/>
        <v>30</v>
      </c>
      <c r="M30" s="55"/>
      <c r="N30" s="97"/>
    </row>
    <row r="31" ht="18" customHeight="1" spans="1:14">
      <c r="A31" s="80" t="str">
        <f t="array" ref="A31">INDEX(G:G,SMALL(IF($I$14:$I$119&gt;0,ROW($14:$119),4^8),ROW(G18)))&amp;""</f>
        <v>30217</v>
      </c>
      <c r="B31" s="81"/>
      <c r="C31" s="82" t="str">
        <f t="shared" si="0"/>
        <v>公务接待费</v>
      </c>
      <c r="D31" s="83">
        <f t="shared" si="1"/>
        <v>3.54</v>
      </c>
      <c r="E31" s="83" t="str">
        <f t="shared" si="2"/>
        <v/>
      </c>
      <c r="F31" s="84">
        <f t="shared" si="3"/>
        <v>3.54</v>
      </c>
      <c r="G31" s="85" t="s">
        <v>155</v>
      </c>
      <c r="H31" s="87" t="s">
        <v>156</v>
      </c>
      <c r="I31" s="68">
        <f>('[1]Z08_1 一般公共预算财政拨款基本支出决算明细表(财决08-'!W$9)*1</f>
        <v>0</v>
      </c>
      <c r="K31" s="55"/>
      <c r="L31" s="56">
        <f t="shared" si="4"/>
        <v>31</v>
      </c>
      <c r="M31" s="55"/>
      <c r="N31" s="97"/>
    </row>
    <row r="32" ht="18" customHeight="1" spans="1:14">
      <c r="A32" s="80" t="str">
        <f t="array" ref="A32">INDEX(G:G,SMALL(IF($I$14:$I$119&gt;0,ROW($14:$119),4^8),ROW(G19)))&amp;""</f>
        <v>30226</v>
      </c>
      <c r="B32" s="81"/>
      <c r="C32" s="82" t="str">
        <f t="shared" si="0"/>
        <v>劳务费</v>
      </c>
      <c r="D32" s="83">
        <f t="shared" si="1"/>
        <v>1.49</v>
      </c>
      <c r="E32" s="83" t="str">
        <f t="shared" si="2"/>
        <v/>
      </c>
      <c r="F32" s="84">
        <f t="shared" si="3"/>
        <v>1.49</v>
      </c>
      <c r="G32" s="85" t="s">
        <v>157</v>
      </c>
      <c r="H32" s="87" t="s">
        <v>158</v>
      </c>
      <c r="I32" s="68">
        <f>('[1]Z08_1 一般公共预算财政拨款基本支出决算明细表(财决08-'!X$9)*1</f>
        <v>0</v>
      </c>
      <c r="K32" s="55"/>
      <c r="L32" s="56">
        <f t="shared" si="4"/>
        <v>32</v>
      </c>
      <c r="M32" s="55"/>
      <c r="N32" s="97"/>
    </row>
    <row r="33" ht="18" customHeight="1" spans="1:14">
      <c r="A33" s="80" t="str">
        <f t="array" ref="A33">INDEX(G:G,SMALL(IF($I$14:$I$119&gt;0,ROW($14:$119),4^8),ROW(G20)))&amp;""</f>
        <v>30228</v>
      </c>
      <c r="B33" s="81"/>
      <c r="C33" s="82" t="str">
        <f t="shared" si="0"/>
        <v>工会经费</v>
      </c>
      <c r="D33" s="83">
        <f t="shared" si="1"/>
        <v>11.56</v>
      </c>
      <c r="E33" s="83" t="str">
        <f t="shared" si="2"/>
        <v/>
      </c>
      <c r="F33" s="84">
        <f t="shared" si="3"/>
        <v>11.56</v>
      </c>
      <c r="G33" s="85" t="s">
        <v>159</v>
      </c>
      <c r="H33" s="87" t="s">
        <v>160</v>
      </c>
      <c r="I33" s="68">
        <f>('[1]Z08_1 一般公共预算财政拨款基本支出决算明细表(财决08-'!Y$9)*1</f>
        <v>0.37</v>
      </c>
      <c r="K33" s="55"/>
      <c r="L33" s="56">
        <f t="shared" si="4"/>
        <v>33</v>
      </c>
      <c r="M33" s="55"/>
      <c r="N33" s="97"/>
    </row>
    <row r="34" ht="18" customHeight="1" spans="1:14">
      <c r="A34" s="80" t="str">
        <f t="array" ref="A34">INDEX(G:G,SMALL(IF($I$14:$I$119&gt;0,ROW($14:$119),4^8),ROW(G21)))&amp;""</f>
        <v/>
      </c>
      <c r="B34" s="81"/>
      <c r="C34" s="82" t="str">
        <f t="shared" si="0"/>
        <v/>
      </c>
      <c r="D34" s="83" t="str">
        <f t="shared" si="1"/>
        <v/>
      </c>
      <c r="E34" s="83" t="str">
        <f t="shared" si="2"/>
        <v/>
      </c>
      <c r="F34" s="84" t="str">
        <f t="shared" si="3"/>
        <v/>
      </c>
      <c r="G34" s="85" t="s">
        <v>161</v>
      </c>
      <c r="H34" s="87" t="s">
        <v>162</v>
      </c>
      <c r="I34" s="68">
        <f>('[1]Z08_1 一般公共预算财政拨款基本支出决算明细表(财决08-'!Z$9)*1</f>
        <v>0.92</v>
      </c>
      <c r="K34" s="55"/>
      <c r="L34" s="56" t="str">
        <f t="shared" si="4"/>
        <v/>
      </c>
      <c r="M34" s="55"/>
      <c r="N34" s="97"/>
    </row>
    <row r="35" ht="18" customHeight="1" spans="1:14">
      <c r="A35" s="80" t="str">
        <f t="array" ref="A35">INDEX(G:G,SMALL(IF($I$14:$I$119&gt;0,ROW($14:$119),4^8),ROW(G22)))&amp;""</f>
        <v/>
      </c>
      <c r="B35" s="81"/>
      <c r="C35" s="82" t="str">
        <f t="shared" si="0"/>
        <v/>
      </c>
      <c r="D35" s="83" t="str">
        <f t="shared" si="1"/>
        <v/>
      </c>
      <c r="E35" s="83" t="str">
        <f t="shared" si="2"/>
        <v/>
      </c>
      <c r="F35" s="84" t="str">
        <f t="shared" si="3"/>
        <v/>
      </c>
      <c r="G35" s="85" t="s">
        <v>163</v>
      </c>
      <c r="H35" s="87" t="s">
        <v>164</v>
      </c>
      <c r="I35" s="68">
        <f>('[1]Z08_1 一般公共预算财政拨款基本支出决算明细表(财决08-'!AA$9)*1</f>
        <v>0.82</v>
      </c>
      <c r="K35" s="55"/>
      <c r="L35" s="56" t="str">
        <f t="shared" si="4"/>
        <v/>
      </c>
      <c r="M35" s="55"/>
      <c r="N35" s="97"/>
    </row>
    <row r="36" ht="18" customHeight="1" spans="1:14">
      <c r="A36" s="80" t="str">
        <f t="array" ref="A36">INDEX(G:G,SMALL(IF($I$14:$I$119&gt;0,ROW($14:$119),4^8),ROW(G23)))&amp;""</f>
        <v/>
      </c>
      <c r="B36" s="81"/>
      <c r="C36" s="82" t="str">
        <f t="shared" si="0"/>
        <v/>
      </c>
      <c r="D36" s="83" t="str">
        <f t="shared" si="1"/>
        <v/>
      </c>
      <c r="E36" s="83" t="str">
        <f t="shared" si="2"/>
        <v/>
      </c>
      <c r="F36" s="84" t="str">
        <f t="shared" si="3"/>
        <v/>
      </c>
      <c r="G36" s="85" t="s">
        <v>165</v>
      </c>
      <c r="H36" s="87" t="s">
        <v>166</v>
      </c>
      <c r="I36" s="68">
        <f>('[1]Z08_1 一般公共预算财政拨款基本支出决算明细表(财决08-'!AB$9)*1</f>
        <v>0</v>
      </c>
      <c r="K36" s="55"/>
      <c r="L36" s="56" t="str">
        <f t="shared" si="4"/>
        <v/>
      </c>
      <c r="M36" s="55"/>
      <c r="N36" s="97"/>
    </row>
    <row r="37" ht="18" customHeight="1" spans="1:14">
      <c r="A37" s="80" t="str">
        <f t="array" ref="A37">INDEX(G:G,SMALL(IF($I$14:$I$119&gt;0,ROW($14:$119),4^8),ROW(G24)))&amp;""</f>
        <v/>
      </c>
      <c r="B37" s="81"/>
      <c r="C37" s="82" t="str">
        <f t="shared" si="0"/>
        <v/>
      </c>
      <c r="D37" s="83" t="str">
        <f t="shared" si="1"/>
        <v/>
      </c>
      <c r="E37" s="83" t="str">
        <f t="shared" si="2"/>
        <v/>
      </c>
      <c r="F37" s="84" t="str">
        <f t="shared" si="3"/>
        <v/>
      </c>
      <c r="G37" s="85" t="s">
        <v>167</v>
      </c>
      <c r="H37" s="87" t="s">
        <v>168</v>
      </c>
      <c r="I37" s="68">
        <f>('[1]Z08_1 一般公共预算财政拨款基本支出决算明细表(财决08-'!AC$9)*1</f>
        <v>0</v>
      </c>
      <c r="K37" s="55"/>
      <c r="L37" s="56" t="str">
        <f t="shared" si="4"/>
        <v/>
      </c>
      <c r="M37" s="55"/>
      <c r="N37" s="97"/>
    </row>
    <row r="38" ht="18" customHeight="1" spans="1:14">
      <c r="A38" s="80" t="str">
        <f t="array" ref="A38">INDEX(G:G,SMALL(IF($I$14:$I$119&gt;0,ROW($14:$119),4^8),ROW(G25)))&amp;""</f>
        <v/>
      </c>
      <c r="B38" s="81"/>
      <c r="C38" s="82" t="str">
        <f t="shared" si="0"/>
        <v/>
      </c>
      <c r="D38" s="83" t="str">
        <f t="shared" si="1"/>
        <v/>
      </c>
      <c r="E38" s="83" t="str">
        <f t="shared" si="2"/>
        <v/>
      </c>
      <c r="F38" s="84" t="str">
        <f t="shared" si="3"/>
        <v/>
      </c>
      <c r="G38" s="85" t="s">
        <v>169</v>
      </c>
      <c r="H38" s="87" t="s">
        <v>170</v>
      </c>
      <c r="I38" s="68">
        <f>('[1]Z08_1 一般公共预算财政拨款基本支出决算明细表(财决08-'!AD$9)*1</f>
        <v>4.81</v>
      </c>
      <c r="K38" s="55"/>
      <c r="L38" s="56" t="str">
        <f t="shared" si="4"/>
        <v/>
      </c>
      <c r="M38" s="55"/>
      <c r="N38" s="97"/>
    </row>
    <row r="39" ht="18" customHeight="1" spans="1:14">
      <c r="A39" s="80" t="str">
        <f t="array" ref="A39">INDEX(G:G,SMALL(IF($I$14:$I$119&gt;0,ROW($14:$119),4^8),ROW(G26)))&amp;""</f>
        <v/>
      </c>
      <c r="B39" s="81"/>
      <c r="C39" s="82" t="str">
        <f t="shared" si="0"/>
        <v/>
      </c>
      <c r="D39" s="83" t="str">
        <f t="shared" si="1"/>
        <v/>
      </c>
      <c r="E39" s="83" t="str">
        <f t="shared" si="2"/>
        <v/>
      </c>
      <c r="F39" s="84" t="str">
        <f t="shared" si="3"/>
        <v/>
      </c>
      <c r="G39" s="85" t="s">
        <v>171</v>
      </c>
      <c r="H39" s="87" t="s">
        <v>172</v>
      </c>
      <c r="I39" s="68">
        <f>('[1]Z08_1 一般公共预算财政拨款基本支出决算明细表(财决08-'!AE$9)*1</f>
        <v>0</v>
      </c>
      <c r="K39" s="55"/>
      <c r="L39" s="56" t="str">
        <f t="shared" si="4"/>
        <v/>
      </c>
      <c r="M39" s="55"/>
      <c r="N39" s="97"/>
    </row>
    <row r="40" ht="18" customHeight="1" spans="1:14">
      <c r="A40" s="80" t="str">
        <f t="array" ref="A40">INDEX(G:G,SMALL(IF($I$14:$I$119&gt;0,ROW($14:$119),4^8),ROW(G27)))&amp;""</f>
        <v/>
      </c>
      <c r="B40" s="81"/>
      <c r="C40" s="82" t="str">
        <f t="shared" si="0"/>
        <v/>
      </c>
      <c r="D40" s="83" t="str">
        <f t="shared" si="1"/>
        <v/>
      </c>
      <c r="E40" s="83" t="str">
        <f t="shared" si="2"/>
        <v/>
      </c>
      <c r="F40" s="84" t="str">
        <f t="shared" si="3"/>
        <v/>
      </c>
      <c r="G40" s="85" t="s">
        <v>173</v>
      </c>
      <c r="H40" s="87" t="s">
        <v>174</v>
      </c>
      <c r="I40" s="68">
        <f>('[1]Z08_1 一般公共预算财政拨款基本支出决算明细表(财决08-'!AF$9)*1</f>
        <v>0.93</v>
      </c>
      <c r="K40" s="55"/>
      <c r="L40" s="56" t="str">
        <f t="shared" si="4"/>
        <v/>
      </c>
      <c r="M40" s="55"/>
      <c r="N40" s="97"/>
    </row>
    <row r="41" ht="18" customHeight="1" spans="1:14">
      <c r="A41" s="80" t="str">
        <f t="array" ref="A41">INDEX(G:G,SMALL(IF($I$14:$I$119&gt;0,ROW($14:$119),4^8),ROW(G28)))&amp;""</f>
        <v/>
      </c>
      <c r="B41" s="81"/>
      <c r="C41" s="82" t="str">
        <f t="shared" si="0"/>
        <v/>
      </c>
      <c r="D41" s="83" t="str">
        <f t="shared" si="1"/>
        <v/>
      </c>
      <c r="E41" s="83" t="str">
        <f t="shared" si="2"/>
        <v/>
      </c>
      <c r="F41" s="84" t="str">
        <f t="shared" si="3"/>
        <v/>
      </c>
      <c r="G41" s="85" t="s">
        <v>175</v>
      </c>
      <c r="H41" s="87" t="s">
        <v>176</v>
      </c>
      <c r="I41" s="68">
        <f>('[1]Z08_1 一般公共预算财政拨款基本支出决算明细表(财决08-'!AG$9)*1</f>
        <v>0</v>
      </c>
      <c r="K41" s="55"/>
      <c r="L41" s="56" t="str">
        <f t="shared" si="4"/>
        <v/>
      </c>
      <c r="M41" s="55"/>
      <c r="N41" s="99"/>
    </row>
    <row r="42" ht="18" customHeight="1" spans="1:14">
      <c r="A42" s="80" t="str">
        <f t="array" ref="A42">INDEX(G:G,SMALL(IF($I$14:$I$119&gt;0,ROW($14:$119),4^8),ROW(G29)))&amp;""</f>
        <v/>
      </c>
      <c r="B42" s="81"/>
      <c r="C42" s="82" t="str">
        <f t="shared" si="0"/>
        <v/>
      </c>
      <c r="D42" s="83" t="str">
        <f t="shared" si="1"/>
        <v/>
      </c>
      <c r="E42" s="83" t="str">
        <f t="shared" si="2"/>
        <v/>
      </c>
      <c r="F42" s="84" t="str">
        <f t="shared" si="3"/>
        <v/>
      </c>
      <c r="G42" s="85" t="s">
        <v>177</v>
      </c>
      <c r="H42" s="87" t="s">
        <v>178</v>
      </c>
      <c r="I42" s="68">
        <f>('[1]Z08_1 一般公共预算财政拨款基本支出决算明细表(财决08-'!AH$9)*1</f>
        <v>0</v>
      </c>
      <c r="K42" s="55"/>
      <c r="L42" s="56" t="str">
        <f t="shared" si="4"/>
        <v/>
      </c>
      <c r="M42" s="55"/>
      <c r="N42" s="97"/>
    </row>
    <row r="43" ht="18" customHeight="1" spans="1:14">
      <c r="A43" s="80" t="str">
        <f t="array" ref="A43">INDEX(G:G,SMALL(IF($I$14:$I$119&gt;0,ROW($14:$119),4^8),ROW(G30)))&amp;""</f>
        <v/>
      </c>
      <c r="B43" s="81"/>
      <c r="C43" s="82" t="str">
        <f t="shared" si="0"/>
        <v/>
      </c>
      <c r="D43" s="83" t="str">
        <f t="shared" si="1"/>
        <v/>
      </c>
      <c r="E43" s="83" t="str">
        <f t="shared" si="2"/>
        <v/>
      </c>
      <c r="F43" s="84" t="str">
        <f t="shared" si="3"/>
        <v/>
      </c>
      <c r="G43" s="85" t="s">
        <v>179</v>
      </c>
      <c r="H43" s="87" t="s">
        <v>180</v>
      </c>
      <c r="I43" s="68">
        <f>('[1]Z08_1 一般公共预算财政拨款基本支出决算明细表(财决08-'!AI$9)*1</f>
        <v>0</v>
      </c>
      <c r="K43" s="55"/>
      <c r="L43" s="56" t="str">
        <f t="shared" si="4"/>
        <v/>
      </c>
      <c r="M43" s="55"/>
      <c r="N43" s="97"/>
    </row>
    <row r="44" ht="18" customHeight="1" spans="1:14">
      <c r="A44" s="80" t="str">
        <f t="array" ref="A44">INDEX(G:G,SMALL(IF($I$14:$I$119&gt;0,ROW($14:$119),4^8),ROW(G31)))&amp;""</f>
        <v/>
      </c>
      <c r="B44" s="81"/>
      <c r="C44" s="82" t="str">
        <f t="shared" si="0"/>
        <v/>
      </c>
      <c r="D44" s="83" t="str">
        <f t="shared" si="1"/>
        <v/>
      </c>
      <c r="E44" s="83" t="str">
        <f t="shared" si="2"/>
        <v/>
      </c>
      <c r="F44" s="84" t="str">
        <f t="shared" si="3"/>
        <v/>
      </c>
      <c r="G44" s="85" t="s">
        <v>181</v>
      </c>
      <c r="H44" s="87" t="s">
        <v>182</v>
      </c>
      <c r="I44" s="68">
        <f>('[1]Z08_1 一般公共预算财政拨款基本支出决算明细表(财决08-'!AJ$9)*1</f>
        <v>3.54</v>
      </c>
      <c r="K44" s="55"/>
      <c r="L44" s="56" t="str">
        <f t="shared" si="4"/>
        <v/>
      </c>
      <c r="M44" s="55"/>
      <c r="N44" s="97"/>
    </row>
    <row r="45" ht="18" customHeight="1" spans="1:14">
      <c r="A45" s="80" t="str">
        <f t="array" ref="A45">INDEX(G:G,SMALL(IF($I$14:$I$119&gt;0,ROW($14:$119),4^8),ROW(G32)))&amp;""</f>
        <v/>
      </c>
      <c r="B45" s="81"/>
      <c r="C45" s="82" t="str">
        <f t="shared" si="0"/>
        <v/>
      </c>
      <c r="D45" s="83" t="str">
        <f t="shared" si="1"/>
        <v/>
      </c>
      <c r="E45" s="83" t="str">
        <f t="shared" si="2"/>
        <v/>
      </c>
      <c r="F45" s="84" t="str">
        <f t="shared" si="3"/>
        <v/>
      </c>
      <c r="G45" s="85" t="s">
        <v>183</v>
      </c>
      <c r="H45" s="87" t="s">
        <v>184</v>
      </c>
      <c r="I45" s="68">
        <f>('[1]Z08_1 一般公共预算财政拨款基本支出决算明细表(财决08-'!AK$9)*1</f>
        <v>0</v>
      </c>
      <c r="K45" s="55"/>
      <c r="L45" s="56" t="str">
        <f t="shared" si="4"/>
        <v/>
      </c>
      <c r="M45" s="55"/>
      <c r="N45" s="97"/>
    </row>
    <row r="46" ht="18" customHeight="1" spans="1:14">
      <c r="A46" s="80" t="str">
        <f t="array" ref="A46">INDEX(G:G,SMALL(IF($I$14:$I$119&gt;0,ROW($14:$119),4^8),ROW(G33)))&amp;""</f>
        <v/>
      </c>
      <c r="B46" s="81"/>
      <c r="C46" s="82" t="str">
        <f t="shared" si="0"/>
        <v/>
      </c>
      <c r="D46" s="83" t="str">
        <f t="shared" si="1"/>
        <v/>
      </c>
      <c r="E46" s="83" t="str">
        <f t="shared" si="2"/>
        <v/>
      </c>
      <c r="F46" s="84" t="str">
        <f t="shared" si="3"/>
        <v/>
      </c>
      <c r="G46" s="85" t="s">
        <v>185</v>
      </c>
      <c r="H46" s="87" t="s">
        <v>186</v>
      </c>
      <c r="I46" s="68">
        <f>('[1]Z08_1 一般公共预算财政拨款基本支出决算明细表(财决08-'!AL$9)*1</f>
        <v>0</v>
      </c>
      <c r="K46" s="55"/>
      <c r="L46" s="56" t="str">
        <f t="shared" si="4"/>
        <v/>
      </c>
      <c r="M46" s="55"/>
      <c r="N46" s="97"/>
    </row>
    <row r="47" ht="18" customHeight="1" spans="1:14">
      <c r="A47" s="80" t="str">
        <f t="array" ref="A47">INDEX(G:G,SMALL(IF($I$14:$I$119&gt;0,ROW($14:$119),4^8),ROW(G34)))&amp;""</f>
        <v/>
      </c>
      <c r="B47" s="81"/>
      <c r="C47" s="82" t="str">
        <f t="shared" si="0"/>
        <v/>
      </c>
      <c r="D47" s="83" t="str">
        <f t="shared" si="1"/>
        <v/>
      </c>
      <c r="E47" s="83" t="str">
        <f t="shared" si="2"/>
        <v/>
      </c>
      <c r="F47" s="84" t="str">
        <f t="shared" si="3"/>
        <v/>
      </c>
      <c r="G47" s="85" t="s">
        <v>187</v>
      </c>
      <c r="H47" s="87" t="s">
        <v>188</v>
      </c>
      <c r="I47" s="68">
        <f>('[1]Z08_1 一般公共预算财政拨款基本支出决算明细表(财决08-'!AM$9)*1</f>
        <v>0</v>
      </c>
      <c r="K47" s="55"/>
      <c r="L47" s="56" t="str">
        <f t="shared" si="4"/>
        <v/>
      </c>
      <c r="M47" s="55"/>
      <c r="N47" s="97"/>
    </row>
    <row r="48" ht="18" customHeight="1" spans="1:14">
      <c r="A48" s="80" t="str">
        <f t="array" ref="A48">INDEX(G:G,SMALL(IF($I$14:$I$119&gt;0,ROW($14:$119),4^8),ROW(G35)))&amp;""</f>
        <v/>
      </c>
      <c r="B48" s="81"/>
      <c r="C48" s="82" t="str">
        <f t="shared" si="0"/>
        <v/>
      </c>
      <c r="D48" s="83" t="str">
        <f t="shared" si="1"/>
        <v/>
      </c>
      <c r="E48" s="83" t="str">
        <f t="shared" si="2"/>
        <v/>
      </c>
      <c r="F48" s="84" t="str">
        <f t="shared" si="3"/>
        <v/>
      </c>
      <c r="G48" s="85" t="s">
        <v>189</v>
      </c>
      <c r="H48" s="87" t="s">
        <v>190</v>
      </c>
      <c r="I48" s="68">
        <f>('[1]Z08_1 一般公共预算财政拨款基本支出决算明细表(财决08-'!AN$9)*1</f>
        <v>1.49</v>
      </c>
      <c r="K48" s="55"/>
      <c r="L48" s="56" t="str">
        <f t="shared" si="4"/>
        <v/>
      </c>
      <c r="M48" s="55"/>
      <c r="N48" s="97"/>
    </row>
    <row r="49" ht="18" customHeight="1" spans="1:14">
      <c r="A49" s="80" t="str">
        <f t="array" ref="A49">INDEX(G:G,SMALL(IF($I$14:$I$119&gt;0,ROW($14:$119),4^8),ROW(G36)))&amp;""</f>
        <v/>
      </c>
      <c r="B49" s="81"/>
      <c r="C49" s="82" t="str">
        <f t="shared" si="0"/>
        <v/>
      </c>
      <c r="D49" s="83" t="str">
        <f t="shared" si="1"/>
        <v/>
      </c>
      <c r="E49" s="83" t="str">
        <f t="shared" si="2"/>
        <v/>
      </c>
      <c r="F49" s="84" t="str">
        <f t="shared" si="3"/>
        <v/>
      </c>
      <c r="G49" s="85" t="s">
        <v>191</v>
      </c>
      <c r="H49" s="87" t="s">
        <v>192</v>
      </c>
      <c r="I49" s="68">
        <f>('[1]Z08_1 一般公共预算财政拨款基本支出决算明细表(财决08-'!AO$9)*1</f>
        <v>0</v>
      </c>
      <c r="K49" s="55"/>
      <c r="L49" s="56" t="str">
        <f t="shared" si="4"/>
        <v/>
      </c>
      <c r="M49" s="55"/>
      <c r="N49" s="97"/>
    </row>
    <row r="50" ht="18" customHeight="1" spans="1:14">
      <c r="A50" s="80" t="str">
        <f t="array" ref="A50">INDEX(G:G,SMALL(IF($I$14:$I$119&gt;0,ROW($14:$119),4^8),ROW(G37)))&amp;""</f>
        <v/>
      </c>
      <c r="B50" s="81"/>
      <c r="C50" s="82" t="str">
        <f t="shared" si="0"/>
        <v/>
      </c>
      <c r="D50" s="83" t="str">
        <f t="shared" si="1"/>
        <v/>
      </c>
      <c r="E50" s="83" t="str">
        <f t="shared" si="2"/>
        <v/>
      </c>
      <c r="F50" s="84" t="str">
        <f t="shared" si="3"/>
        <v/>
      </c>
      <c r="G50" s="85" t="s">
        <v>193</v>
      </c>
      <c r="H50" s="87" t="s">
        <v>194</v>
      </c>
      <c r="I50" s="68">
        <f>('[1]Z08_1 一般公共预算财政拨款基本支出决算明细表(财决08-'!AP$9)*1</f>
        <v>11.56</v>
      </c>
      <c r="K50" s="55"/>
      <c r="L50" s="56" t="str">
        <f t="shared" si="4"/>
        <v/>
      </c>
      <c r="M50" s="55"/>
      <c r="N50" s="97"/>
    </row>
    <row r="51" ht="18" customHeight="1" spans="1:14">
      <c r="A51" s="80" t="str">
        <f t="array" ref="A51">INDEX(G:G,SMALL(IF($I$14:$I$119&gt;0,ROW($14:$119),4^8),ROW(G38)))&amp;""</f>
        <v/>
      </c>
      <c r="B51" s="81"/>
      <c r="C51" s="82" t="str">
        <f t="shared" si="0"/>
        <v/>
      </c>
      <c r="D51" s="83" t="str">
        <f t="shared" si="1"/>
        <v/>
      </c>
      <c r="E51" s="83" t="str">
        <f t="shared" si="2"/>
        <v/>
      </c>
      <c r="F51" s="84" t="str">
        <f t="shared" si="3"/>
        <v/>
      </c>
      <c r="G51" s="85" t="s">
        <v>195</v>
      </c>
      <c r="H51" s="87" t="s">
        <v>196</v>
      </c>
      <c r="I51" s="68">
        <f>('[1]Z08_1 一般公共预算财政拨款基本支出决算明细表(财决08-'!AQ$9)*1</f>
        <v>0</v>
      </c>
      <c r="K51" s="55"/>
      <c r="L51" s="56" t="str">
        <f t="shared" si="4"/>
        <v/>
      </c>
      <c r="M51" s="55"/>
      <c r="N51" s="97"/>
    </row>
    <row r="52" s="52" customFormat="1" ht="18" customHeight="1" spans="1:15">
      <c r="A52" s="80" t="str">
        <f t="array" ref="A52">INDEX(G:G,SMALL(IF($I$14:$I$119&gt;0,ROW($14:$119),4^8),ROW(G39)))&amp;""</f>
        <v/>
      </c>
      <c r="B52" s="81"/>
      <c r="C52" s="82" t="str">
        <f t="shared" si="0"/>
        <v/>
      </c>
      <c r="D52" s="83" t="str">
        <f t="shared" si="1"/>
        <v/>
      </c>
      <c r="E52" s="83" t="str">
        <f t="shared" si="2"/>
        <v/>
      </c>
      <c r="F52" s="84" t="str">
        <f t="shared" si="3"/>
        <v/>
      </c>
      <c r="G52" s="85" t="s">
        <v>197</v>
      </c>
      <c r="H52" s="86" t="s">
        <v>198</v>
      </c>
      <c r="I52" s="68">
        <f>('[1]Z08_1 一般公共预算财政拨款基本支出决算明细表(财决08-'!AR$9)*1</f>
        <v>0</v>
      </c>
      <c r="J52" s="56"/>
      <c r="K52" s="55"/>
      <c r="L52" s="56" t="str">
        <f t="shared" si="4"/>
        <v/>
      </c>
      <c r="M52" s="55"/>
      <c r="N52" s="97"/>
      <c r="O52" s="56"/>
    </row>
    <row r="53" ht="18" customHeight="1" spans="1:14">
      <c r="A53" s="80" t="str">
        <f t="array" ref="A53">INDEX(G:G,SMALL(IF($I$14:$I$119&gt;0,ROW($14:$119),4^8),ROW(G40)))&amp;""</f>
        <v/>
      </c>
      <c r="B53" s="81"/>
      <c r="C53" s="82" t="str">
        <f t="shared" si="0"/>
        <v/>
      </c>
      <c r="D53" s="83" t="str">
        <f t="shared" si="1"/>
        <v/>
      </c>
      <c r="E53" s="83" t="str">
        <f t="shared" si="2"/>
        <v/>
      </c>
      <c r="F53" s="84" t="str">
        <f t="shared" si="3"/>
        <v/>
      </c>
      <c r="G53" s="85" t="s">
        <v>199</v>
      </c>
      <c r="H53" s="87" t="s">
        <v>200</v>
      </c>
      <c r="I53" s="68">
        <f>('[1]Z08_1 一般公共预算财政拨款基本支出决算明细表(财决08-'!AS$9)*1</f>
        <v>0</v>
      </c>
      <c r="K53" s="55"/>
      <c r="L53" s="56" t="str">
        <f t="shared" si="4"/>
        <v/>
      </c>
      <c r="M53" s="55"/>
      <c r="N53" s="97"/>
    </row>
    <row r="54" ht="18" customHeight="1" spans="1:14">
      <c r="A54" s="80" t="str">
        <f t="array" ref="A54">INDEX(G:G,SMALL(IF($I$14:$I$119&gt;0,ROW($14:$119),4^8),ROW(G41)))&amp;""</f>
        <v/>
      </c>
      <c r="B54" s="81"/>
      <c r="C54" s="82" t="str">
        <f t="shared" si="0"/>
        <v/>
      </c>
      <c r="D54" s="83" t="str">
        <f t="shared" si="1"/>
        <v/>
      </c>
      <c r="E54" s="83" t="str">
        <f t="shared" si="2"/>
        <v/>
      </c>
      <c r="F54" s="84" t="str">
        <f t="shared" si="3"/>
        <v/>
      </c>
      <c r="G54" s="85" t="s">
        <v>201</v>
      </c>
      <c r="H54" s="87" t="s">
        <v>202</v>
      </c>
      <c r="I54" s="68">
        <f>('[1]Z08_1 一般公共预算财政拨款基本支出决算明细表(财决08-'!AT$9)*1</f>
        <v>0</v>
      </c>
      <c r="K54" s="55"/>
      <c r="L54" s="56" t="str">
        <f t="shared" si="4"/>
        <v/>
      </c>
      <c r="M54" s="55"/>
      <c r="N54" s="97"/>
    </row>
    <row r="55" ht="18" customHeight="1" spans="1:14">
      <c r="A55" s="80" t="str">
        <f t="array" ref="A55">INDEX(G:G,SMALL(IF($I$14:$I$119&gt;0,ROW($14:$119),4^8),ROW(G42)))&amp;""</f>
        <v/>
      </c>
      <c r="B55" s="81"/>
      <c r="C55" s="82" t="str">
        <f t="shared" si="0"/>
        <v/>
      </c>
      <c r="D55" s="83" t="str">
        <f t="shared" si="1"/>
        <v/>
      </c>
      <c r="E55" s="83" t="str">
        <f t="shared" si="2"/>
        <v/>
      </c>
      <c r="F55" s="84" t="str">
        <f t="shared" si="3"/>
        <v/>
      </c>
      <c r="G55" s="85" t="s">
        <v>203</v>
      </c>
      <c r="H55" s="87" t="s">
        <v>204</v>
      </c>
      <c r="I55" s="68">
        <f>('[1]Z08_1 一般公共预算财政拨款基本支出决算明细表(财决08-'!AU$9)*1</f>
        <v>0</v>
      </c>
      <c r="K55" s="55"/>
      <c r="L55" s="56" t="str">
        <f t="shared" si="4"/>
        <v/>
      </c>
      <c r="M55" s="55"/>
      <c r="N55" s="97"/>
    </row>
    <row r="56" ht="18" customHeight="1" spans="1:14">
      <c r="A56" s="80" t="str">
        <f t="array" ref="A56">INDEX(G:G,SMALL(IF($I$14:$I$119&gt;0,ROW($14:$119),4^8),ROW(G43)))&amp;""</f>
        <v/>
      </c>
      <c r="B56" s="81"/>
      <c r="C56" s="82" t="str">
        <f t="shared" si="0"/>
        <v/>
      </c>
      <c r="D56" s="83" t="str">
        <f t="shared" si="1"/>
        <v/>
      </c>
      <c r="E56" s="83" t="str">
        <f t="shared" si="2"/>
        <v/>
      </c>
      <c r="F56" s="84" t="str">
        <f t="shared" si="3"/>
        <v/>
      </c>
      <c r="G56" s="85" t="s">
        <v>205</v>
      </c>
      <c r="H56" s="87" t="s">
        <v>206</v>
      </c>
      <c r="I56" s="68">
        <f>('[1]Z08_1 一般公共预算财政拨款基本支出决算明细表(财决08-'!AV$9)*1</f>
        <v>0</v>
      </c>
      <c r="K56" s="55"/>
      <c r="L56" s="56" t="str">
        <f t="shared" si="4"/>
        <v/>
      </c>
      <c r="M56" s="55"/>
      <c r="N56" s="97"/>
    </row>
    <row r="57" ht="18" customHeight="1" spans="1:14">
      <c r="A57" s="80" t="str">
        <f t="array" ref="A57">INDEX(G:G,SMALL(IF($I$14:$I$119&gt;0,ROW($14:$119),4^8),ROW(G44)))&amp;""</f>
        <v/>
      </c>
      <c r="B57" s="81"/>
      <c r="C57" s="82" t="str">
        <f t="shared" si="0"/>
        <v/>
      </c>
      <c r="D57" s="83" t="str">
        <f t="shared" si="1"/>
        <v/>
      </c>
      <c r="E57" s="83" t="str">
        <f t="shared" si="2"/>
        <v/>
      </c>
      <c r="F57" s="84" t="str">
        <f t="shared" si="3"/>
        <v/>
      </c>
      <c r="G57" s="85" t="s">
        <v>207</v>
      </c>
      <c r="H57" s="87" t="s">
        <v>208</v>
      </c>
      <c r="I57" s="68">
        <f>('[1]Z08_1 一般公共预算财政拨款基本支出决算明细表(财决08-'!AW$9)*1</f>
        <v>0</v>
      </c>
      <c r="K57" s="55"/>
      <c r="L57" s="56" t="str">
        <f t="shared" si="4"/>
        <v/>
      </c>
      <c r="M57" s="55"/>
      <c r="N57" s="97"/>
    </row>
    <row r="58" ht="18" customHeight="1" spans="1:14">
      <c r="A58" s="80" t="str">
        <f t="array" ref="A58">INDEX(G:G,SMALL(IF($I$14:$I$119&gt;0,ROW($14:$119),4^8),ROW(G45)))&amp;""</f>
        <v/>
      </c>
      <c r="B58" s="81"/>
      <c r="C58" s="82" t="str">
        <f t="shared" si="0"/>
        <v/>
      </c>
      <c r="D58" s="83" t="str">
        <f t="shared" si="1"/>
        <v/>
      </c>
      <c r="E58" s="83" t="str">
        <f t="shared" si="2"/>
        <v/>
      </c>
      <c r="F58" s="84" t="str">
        <f t="shared" si="3"/>
        <v/>
      </c>
      <c r="G58" s="85" t="s">
        <v>209</v>
      </c>
      <c r="H58" s="87" t="s">
        <v>210</v>
      </c>
      <c r="I58" s="68">
        <f>('[1]Z08_1 一般公共预算财政拨款基本支出决算明细表(财决08-'!AX$9)*1</f>
        <v>0</v>
      </c>
      <c r="K58" s="55"/>
      <c r="L58" s="56" t="str">
        <f t="shared" si="4"/>
        <v/>
      </c>
      <c r="M58" s="55"/>
      <c r="N58" s="97"/>
    </row>
    <row r="59" ht="18" customHeight="1" spans="1:14">
      <c r="A59" s="80" t="str">
        <f t="array" ref="A59">INDEX(G:G,SMALL(IF($I$14:$I$119&gt;0,ROW($14:$119),4^8),ROW(G46)))&amp;""</f>
        <v/>
      </c>
      <c r="B59" s="81"/>
      <c r="C59" s="82" t="str">
        <f t="shared" si="0"/>
        <v/>
      </c>
      <c r="D59" s="83" t="str">
        <f t="shared" si="1"/>
        <v/>
      </c>
      <c r="E59" s="83" t="str">
        <f t="shared" si="2"/>
        <v/>
      </c>
      <c r="F59" s="84" t="str">
        <f t="shared" si="3"/>
        <v/>
      </c>
      <c r="G59" s="85" t="s">
        <v>211</v>
      </c>
      <c r="H59" s="87" t="s">
        <v>212</v>
      </c>
      <c r="I59" s="68">
        <f>('[1]Z08_1 一般公共预算财政拨款基本支出决算明细表(财决08-'!AY$9)*1</f>
        <v>0</v>
      </c>
      <c r="K59" s="55"/>
      <c r="L59" s="56" t="str">
        <f t="shared" si="4"/>
        <v/>
      </c>
      <c r="M59" s="55"/>
      <c r="N59" s="97"/>
    </row>
    <row r="60" ht="18" customHeight="1" spans="1:14">
      <c r="A60" s="80" t="str">
        <f t="array" ref="A60">INDEX(G:G,SMALL(IF($I$14:$I$119&gt;0,ROW($14:$119),4^8),ROW(G47)))&amp;""</f>
        <v/>
      </c>
      <c r="B60" s="81"/>
      <c r="C60" s="82" t="str">
        <f t="shared" si="0"/>
        <v/>
      </c>
      <c r="D60" s="83" t="str">
        <f t="shared" si="1"/>
        <v/>
      </c>
      <c r="E60" s="83" t="str">
        <f t="shared" si="2"/>
        <v/>
      </c>
      <c r="F60" s="84" t="str">
        <f t="shared" si="3"/>
        <v/>
      </c>
      <c r="G60" s="85" t="s">
        <v>213</v>
      </c>
      <c r="H60" s="87" t="s">
        <v>214</v>
      </c>
      <c r="I60" s="68">
        <f>('[1]Z08_1 一般公共预算财政拨款基本支出决算明细表(财决08-'!AZ$9)*1</f>
        <v>0</v>
      </c>
      <c r="K60" s="55"/>
      <c r="L60" s="56" t="str">
        <f t="shared" si="4"/>
        <v/>
      </c>
      <c r="M60" s="55"/>
      <c r="N60" s="97"/>
    </row>
    <row r="61" ht="18" customHeight="1" spans="1:14">
      <c r="A61" s="80" t="str">
        <f t="array" ref="A61">INDEX(G:G,SMALL(IF($I$14:$I$119&gt;0,ROW($14:$119),4^8),ROW(G48)))&amp;""</f>
        <v/>
      </c>
      <c r="B61" s="81"/>
      <c r="C61" s="82" t="str">
        <f t="shared" si="0"/>
        <v/>
      </c>
      <c r="D61" s="83" t="str">
        <f t="shared" si="1"/>
        <v/>
      </c>
      <c r="E61" s="83" t="str">
        <f t="shared" si="2"/>
        <v/>
      </c>
      <c r="F61" s="84" t="str">
        <f t="shared" si="3"/>
        <v/>
      </c>
      <c r="G61" s="85" t="s">
        <v>215</v>
      </c>
      <c r="H61" s="87" t="s">
        <v>216</v>
      </c>
      <c r="I61" s="68">
        <f>('[1]Z08_1 一般公共预算财政拨款基本支出决算明细表(财决08-'!BA$9)*1</f>
        <v>0</v>
      </c>
      <c r="K61" s="55"/>
      <c r="L61" s="56" t="str">
        <f t="shared" si="4"/>
        <v/>
      </c>
      <c r="M61" s="55"/>
      <c r="N61" s="97"/>
    </row>
    <row r="62" ht="18" customHeight="1" spans="1:14">
      <c r="A62" s="80" t="str">
        <f t="array" ref="A62">INDEX(G:G,SMALL(IF($I$14:$I$119&gt;0,ROW($14:$119),4^8),ROW(G49)))&amp;""</f>
        <v/>
      </c>
      <c r="B62" s="81"/>
      <c r="C62" s="82" t="str">
        <f t="shared" si="0"/>
        <v/>
      </c>
      <c r="D62" s="83" t="str">
        <f t="shared" si="1"/>
        <v/>
      </c>
      <c r="E62" s="83" t="str">
        <f t="shared" si="2"/>
        <v/>
      </c>
      <c r="F62" s="84" t="str">
        <f t="shared" si="3"/>
        <v/>
      </c>
      <c r="G62" s="85" t="s">
        <v>217</v>
      </c>
      <c r="H62" s="87" t="s">
        <v>218</v>
      </c>
      <c r="I62" s="68">
        <f>('[1]Z08_1 一般公共预算财政拨款基本支出决算明细表(财决08-'!BB$9)*1</f>
        <v>0</v>
      </c>
      <c r="K62" s="55"/>
      <c r="L62" s="56" t="str">
        <f t="shared" si="4"/>
        <v/>
      </c>
      <c r="M62" s="55"/>
      <c r="N62" s="97"/>
    </row>
    <row r="63" ht="18" customHeight="1" spans="1:14">
      <c r="A63" s="80" t="str">
        <f t="array" ref="A63">INDEX(G:G,SMALL(IF($I$14:$I$119&gt;0,ROW($14:$119),4^8),ROW(G50)))&amp;""</f>
        <v/>
      </c>
      <c r="B63" s="81"/>
      <c r="C63" s="82" t="str">
        <f t="shared" si="0"/>
        <v/>
      </c>
      <c r="D63" s="83" t="str">
        <f t="shared" si="1"/>
        <v/>
      </c>
      <c r="E63" s="83" t="str">
        <f t="shared" si="2"/>
        <v/>
      </c>
      <c r="F63" s="84" t="str">
        <f t="shared" si="3"/>
        <v/>
      </c>
      <c r="G63" s="85" t="s">
        <v>219</v>
      </c>
      <c r="H63" s="87" t="s">
        <v>220</v>
      </c>
      <c r="I63" s="68">
        <f>('[1]Z08_1 一般公共预算财政拨款基本支出决算明细表(财决08-'!BC$9)*1</f>
        <v>0</v>
      </c>
      <c r="K63" s="55"/>
      <c r="L63" s="56" t="str">
        <f t="shared" si="4"/>
        <v/>
      </c>
      <c r="M63" s="55"/>
      <c r="N63" s="97"/>
    </row>
    <row r="64" ht="18" customHeight="1" spans="1:14">
      <c r="A64" s="80" t="str">
        <f t="array" ref="A64">INDEX(G:G,SMALL(IF($I$14:$I$119&gt;0,ROW($14:$119),4^8),ROW(G51)))&amp;""</f>
        <v/>
      </c>
      <c r="B64" s="81"/>
      <c r="C64" s="82" t="str">
        <f t="shared" si="0"/>
        <v/>
      </c>
      <c r="D64" s="83" t="str">
        <f t="shared" si="1"/>
        <v/>
      </c>
      <c r="E64" s="83" t="str">
        <f t="shared" si="2"/>
        <v/>
      </c>
      <c r="F64" s="84" t="str">
        <f t="shared" si="3"/>
        <v/>
      </c>
      <c r="G64" s="85" t="s">
        <v>221</v>
      </c>
      <c r="H64" s="87" t="s">
        <v>222</v>
      </c>
      <c r="I64" s="68">
        <f>('[1]Z08_1 一般公共预算财政拨款基本支出决算明细表(财决08-'!BD$9)*1</f>
        <v>0</v>
      </c>
      <c r="K64" s="55"/>
      <c r="L64" s="56" t="str">
        <f t="shared" si="4"/>
        <v/>
      </c>
      <c r="M64" s="55"/>
      <c r="N64" s="97"/>
    </row>
    <row r="65" ht="18" customHeight="1" spans="1:14">
      <c r="A65" s="80" t="str">
        <f t="array" ref="A65">INDEX(G:G,SMALL(IF($I$14:$I$119&gt;0,ROW($14:$119),4^8),ROW(G52)))&amp;""</f>
        <v/>
      </c>
      <c r="B65" s="81"/>
      <c r="C65" s="82" t="str">
        <f t="shared" si="0"/>
        <v/>
      </c>
      <c r="D65" s="83" t="str">
        <f t="shared" si="1"/>
        <v/>
      </c>
      <c r="E65" s="83" t="str">
        <f t="shared" si="2"/>
        <v/>
      </c>
      <c r="F65" s="84" t="str">
        <f t="shared" si="3"/>
        <v/>
      </c>
      <c r="G65" s="85" t="s">
        <v>223</v>
      </c>
      <c r="H65" s="87" t="s">
        <v>224</v>
      </c>
      <c r="I65" s="68">
        <f>('[1]Z08_1 一般公共预算财政拨款基本支出决算明细表(财决08-'!BE$9)*1</f>
        <v>0</v>
      </c>
      <c r="K65" s="55"/>
      <c r="L65" s="56" t="str">
        <f t="shared" si="4"/>
        <v/>
      </c>
      <c r="M65" s="55"/>
      <c r="N65" s="97"/>
    </row>
    <row r="66" ht="18" customHeight="1" spans="1:14">
      <c r="A66" s="80" t="str">
        <f t="array" ref="A66">INDEX(G:G,SMALL(IF($I$14:$I$119&gt;0,ROW($14:$119),4^8),ROW(G53)))&amp;""</f>
        <v/>
      </c>
      <c r="B66" s="81"/>
      <c r="C66" s="82" t="str">
        <f t="shared" si="0"/>
        <v/>
      </c>
      <c r="D66" s="83" t="str">
        <f t="shared" si="1"/>
        <v/>
      </c>
      <c r="E66" s="83" t="str">
        <f t="shared" si="2"/>
        <v/>
      </c>
      <c r="F66" s="84" t="str">
        <f t="shared" si="3"/>
        <v/>
      </c>
      <c r="G66" s="85" t="s">
        <v>225</v>
      </c>
      <c r="H66" s="87" t="s">
        <v>226</v>
      </c>
      <c r="I66" s="68">
        <f>('[1]Z08_1 一般公共预算财政拨款基本支出决算明细表(财决08-'!BF$9)*1</f>
        <v>0</v>
      </c>
      <c r="K66" s="55"/>
      <c r="L66" s="56" t="str">
        <f t="shared" si="4"/>
        <v/>
      </c>
      <c r="M66" s="55"/>
      <c r="N66" s="97"/>
    </row>
    <row r="67" ht="18" customHeight="1" spans="1:14">
      <c r="A67" s="80" t="str">
        <f t="array" ref="A67">INDEX(G:G,SMALL(IF($I$14:$I$119&gt;0,ROW($14:$119),4^8),ROW(G54)))&amp;""</f>
        <v/>
      </c>
      <c r="B67" s="81"/>
      <c r="C67" s="82" t="str">
        <f t="shared" si="0"/>
        <v/>
      </c>
      <c r="D67" s="83" t="str">
        <f t="shared" si="1"/>
        <v/>
      </c>
      <c r="E67" s="83" t="str">
        <f t="shared" si="2"/>
        <v/>
      </c>
      <c r="F67" s="84" t="str">
        <f t="shared" si="3"/>
        <v/>
      </c>
      <c r="G67" s="85" t="s">
        <v>227</v>
      </c>
      <c r="H67" s="87" t="s">
        <v>228</v>
      </c>
      <c r="I67" s="68">
        <f>('[1]Z08_1 一般公共预算财政拨款基本支出决算明细表(财决08-'!BG$9)*1</f>
        <v>0</v>
      </c>
      <c r="K67" s="55"/>
      <c r="L67" s="56" t="str">
        <f t="shared" si="4"/>
        <v/>
      </c>
      <c r="M67" s="55"/>
      <c r="N67" s="97"/>
    </row>
    <row r="68" ht="18" customHeight="1" spans="1:14">
      <c r="A68" s="80" t="str">
        <f t="array" ref="A68">INDEX(G:G,SMALL(IF($I$14:$I$119&gt;0,ROW($14:$119),4^8),ROW(G55)))&amp;""</f>
        <v/>
      </c>
      <c r="B68" s="81"/>
      <c r="C68" s="82" t="str">
        <f t="shared" si="0"/>
        <v/>
      </c>
      <c r="D68" s="83" t="str">
        <f t="shared" si="1"/>
        <v/>
      </c>
      <c r="E68" s="83" t="str">
        <f t="shared" si="2"/>
        <v/>
      </c>
      <c r="F68" s="84" t="str">
        <f t="shared" si="3"/>
        <v/>
      </c>
      <c r="G68" s="85" t="s">
        <v>229</v>
      </c>
      <c r="H68" s="87" t="s">
        <v>230</v>
      </c>
      <c r="I68" s="68">
        <f>('[1]Z08_1 一般公共预算财政拨款基本支出决算明细表(财决08-'!BH$9)*1</f>
        <v>0</v>
      </c>
      <c r="K68" s="55"/>
      <c r="L68" s="56" t="str">
        <f t="shared" si="4"/>
        <v/>
      </c>
      <c r="M68" s="55"/>
      <c r="N68" s="97"/>
    </row>
    <row r="69" ht="18" customHeight="1" spans="1:14">
      <c r="A69" s="80" t="str">
        <f t="array" ref="A69">INDEX(G:G,SMALL(IF($I$14:$I$119&gt;0,ROW($14:$119),4^8),ROW(G56)))&amp;""</f>
        <v/>
      </c>
      <c r="B69" s="81"/>
      <c r="C69" s="82" t="str">
        <f t="shared" si="0"/>
        <v/>
      </c>
      <c r="D69" s="83" t="str">
        <f t="shared" si="1"/>
        <v/>
      </c>
      <c r="E69" s="83" t="str">
        <f t="shared" si="2"/>
        <v/>
      </c>
      <c r="F69" s="84" t="str">
        <f t="shared" si="3"/>
        <v/>
      </c>
      <c r="G69" s="85" t="s">
        <v>231</v>
      </c>
      <c r="H69" s="86" t="s">
        <v>232</v>
      </c>
      <c r="I69" s="68">
        <f>('[1]Z08_1 一般公共预算财政拨款基本支出决算明细表(财决08-'!BI$9)*1</f>
        <v>0</v>
      </c>
      <c r="K69" s="55"/>
      <c r="L69" s="56" t="str">
        <f t="shared" si="4"/>
        <v/>
      </c>
      <c r="M69" s="55"/>
      <c r="N69" s="97"/>
    </row>
    <row r="70" ht="18" customHeight="1" spans="1:14">
      <c r="A70" s="80" t="str">
        <f t="array" ref="A70">INDEX(G:G,SMALL(IF($I$14:$I$119&gt;0,ROW($14:$119),4^8),ROW(G57)))&amp;""</f>
        <v/>
      </c>
      <c r="B70" s="81"/>
      <c r="C70" s="82" t="str">
        <f t="shared" si="0"/>
        <v/>
      </c>
      <c r="D70" s="83" t="str">
        <f t="shared" si="1"/>
        <v/>
      </c>
      <c r="E70" s="83" t="str">
        <f t="shared" si="2"/>
        <v/>
      </c>
      <c r="F70" s="84" t="str">
        <f t="shared" si="3"/>
        <v/>
      </c>
      <c r="G70" s="85" t="s">
        <v>233</v>
      </c>
      <c r="H70" s="87" t="s">
        <v>234</v>
      </c>
      <c r="I70" s="68">
        <f>('[1]Z08_1 一般公共预算财政拨款基本支出决算明细表(财决08-'!BJ$9)*1</f>
        <v>0</v>
      </c>
      <c r="K70" s="55"/>
      <c r="L70" s="56" t="str">
        <f t="shared" si="4"/>
        <v/>
      </c>
      <c r="M70" s="55"/>
      <c r="N70" s="97"/>
    </row>
    <row r="71" ht="18" customHeight="1" spans="1:14">
      <c r="A71" s="80" t="str">
        <f t="array" ref="A71">INDEX(G:G,SMALL(IF($I$14:$I$119&gt;0,ROW($14:$119),4^8),ROW(G58)))&amp;""</f>
        <v/>
      </c>
      <c r="B71" s="81"/>
      <c r="C71" s="82" t="str">
        <f t="shared" si="0"/>
        <v/>
      </c>
      <c r="D71" s="83" t="str">
        <f t="shared" si="1"/>
        <v/>
      </c>
      <c r="E71" s="83" t="str">
        <f t="shared" si="2"/>
        <v/>
      </c>
      <c r="F71" s="84" t="str">
        <f t="shared" si="3"/>
        <v/>
      </c>
      <c r="G71" s="85" t="s">
        <v>235</v>
      </c>
      <c r="H71" s="87" t="s">
        <v>236</v>
      </c>
      <c r="I71" s="68">
        <f>('[1]Z08_1 一般公共预算财政拨款基本支出决算明细表(财决08-'!BK$9)*1</f>
        <v>0</v>
      </c>
      <c r="K71" s="55"/>
      <c r="L71" s="56" t="str">
        <f t="shared" si="4"/>
        <v/>
      </c>
      <c r="M71" s="55"/>
      <c r="N71" s="97"/>
    </row>
    <row r="72" ht="18" customHeight="1" spans="1:14">
      <c r="A72" s="80" t="str">
        <f t="array" ref="A72">INDEX(G:G,SMALL(IF($I$14:$I$119&gt;0,ROW($14:$119),4^8),ROW(G59)))&amp;""</f>
        <v/>
      </c>
      <c r="B72" s="81"/>
      <c r="C72" s="82" t="str">
        <f t="shared" si="0"/>
        <v/>
      </c>
      <c r="D72" s="83" t="str">
        <f t="shared" si="1"/>
        <v/>
      </c>
      <c r="E72" s="83" t="str">
        <f t="shared" si="2"/>
        <v/>
      </c>
      <c r="F72" s="84" t="str">
        <f t="shared" si="3"/>
        <v/>
      </c>
      <c r="G72" s="85" t="s">
        <v>237</v>
      </c>
      <c r="H72" s="87" t="s">
        <v>238</v>
      </c>
      <c r="I72" s="68">
        <f>('[1]Z08_1 一般公共预算财政拨款基本支出决算明细表(财决08-'!BL$9)*1</f>
        <v>0</v>
      </c>
      <c r="K72" s="55"/>
      <c r="L72" s="56" t="str">
        <f t="shared" si="4"/>
        <v/>
      </c>
      <c r="M72" s="55"/>
      <c r="N72" s="97"/>
    </row>
    <row r="73" ht="18" customHeight="1" spans="1:14">
      <c r="A73" s="80" t="str">
        <f t="array" ref="A73">INDEX(G:G,SMALL(IF($I$14:$I$119&gt;0,ROW($14:$119),4^8),ROW(G60)))&amp;""</f>
        <v/>
      </c>
      <c r="B73" s="81"/>
      <c r="C73" s="82" t="str">
        <f t="shared" si="0"/>
        <v/>
      </c>
      <c r="D73" s="83" t="str">
        <f t="shared" si="1"/>
        <v/>
      </c>
      <c r="E73" s="83" t="str">
        <f t="shared" si="2"/>
        <v/>
      </c>
      <c r="F73" s="84" t="str">
        <f t="shared" si="3"/>
        <v/>
      </c>
      <c r="G73" s="85" t="s">
        <v>239</v>
      </c>
      <c r="H73" s="87" t="s">
        <v>240</v>
      </c>
      <c r="I73" s="68">
        <v>0</v>
      </c>
      <c r="K73" s="55"/>
      <c r="L73" s="56" t="str">
        <f t="shared" si="4"/>
        <v/>
      </c>
      <c r="M73" s="55"/>
      <c r="N73" s="97"/>
    </row>
    <row r="74" ht="18" customHeight="1" spans="1:14">
      <c r="A74" s="80" t="str">
        <f t="array" ref="A74">INDEX(G:G,SMALL(IF($I$14:$I$119&gt;0,ROW($14:$119),4^8),ROW(G61)))&amp;""</f>
        <v/>
      </c>
      <c r="B74" s="81"/>
      <c r="C74" s="82" t="str">
        <f t="shared" si="0"/>
        <v/>
      </c>
      <c r="D74" s="83" t="str">
        <f t="shared" si="1"/>
        <v/>
      </c>
      <c r="E74" s="83" t="str">
        <f t="shared" si="2"/>
        <v/>
      </c>
      <c r="F74" s="84" t="str">
        <f t="shared" si="3"/>
        <v/>
      </c>
      <c r="G74" s="85" t="s">
        <v>241</v>
      </c>
      <c r="H74" s="87" t="s">
        <v>242</v>
      </c>
      <c r="I74" s="68">
        <v>0</v>
      </c>
      <c r="K74" s="55"/>
      <c r="L74" s="56" t="str">
        <f t="shared" si="4"/>
        <v/>
      </c>
      <c r="M74" s="55"/>
      <c r="N74" s="97"/>
    </row>
    <row r="75" ht="18" customHeight="1" spans="1:14">
      <c r="A75" s="80" t="str">
        <f t="array" ref="A75">INDEX(G:G,SMALL(IF($I$14:$I$119&gt;0,ROW($14:$119),4^8),ROW(G62)))&amp;""</f>
        <v/>
      </c>
      <c r="B75" s="81"/>
      <c r="C75" s="82" t="str">
        <f t="shared" si="0"/>
        <v/>
      </c>
      <c r="D75" s="83" t="str">
        <f t="shared" si="1"/>
        <v/>
      </c>
      <c r="E75" s="83" t="str">
        <f t="shared" si="2"/>
        <v/>
      </c>
      <c r="F75" s="84" t="str">
        <f t="shared" si="3"/>
        <v/>
      </c>
      <c r="G75" s="85" t="s">
        <v>243</v>
      </c>
      <c r="H75" s="87" t="s">
        <v>244</v>
      </c>
      <c r="I75" s="68">
        <v>0</v>
      </c>
      <c r="K75" s="55"/>
      <c r="L75" s="56" t="str">
        <f t="shared" si="4"/>
        <v/>
      </c>
      <c r="M75" s="55"/>
      <c r="N75" s="97"/>
    </row>
    <row r="76" ht="18" customHeight="1" spans="1:14">
      <c r="A76" s="80" t="str">
        <f t="array" ref="A76">INDEX(G:G,SMALL(IF($I$14:$I$119&gt;0,ROW($14:$119),4^8),ROW(G63)))&amp;""</f>
        <v/>
      </c>
      <c r="B76" s="81"/>
      <c r="C76" s="82" t="str">
        <f t="shared" si="0"/>
        <v/>
      </c>
      <c r="D76" s="83" t="str">
        <f t="shared" si="1"/>
        <v/>
      </c>
      <c r="E76" s="83" t="str">
        <f t="shared" si="2"/>
        <v/>
      </c>
      <c r="F76" s="84" t="str">
        <f t="shared" si="3"/>
        <v/>
      </c>
      <c r="G76" s="85" t="s">
        <v>245</v>
      </c>
      <c r="H76" s="87" t="s">
        <v>246</v>
      </c>
      <c r="I76" s="68">
        <v>0</v>
      </c>
      <c r="K76" s="55"/>
      <c r="L76" s="56" t="str">
        <f t="shared" si="4"/>
        <v/>
      </c>
      <c r="M76" s="55"/>
      <c r="N76" s="97"/>
    </row>
    <row r="77" ht="18" customHeight="1" spans="1:14">
      <c r="A77" s="80" t="str">
        <f t="array" ref="A77">INDEX(G:G,SMALL(IF($I$14:$I$119&gt;0,ROW($14:$119),4^8),ROW(G64)))&amp;""</f>
        <v/>
      </c>
      <c r="B77" s="81"/>
      <c r="C77" s="82" t="str">
        <f t="shared" si="0"/>
        <v/>
      </c>
      <c r="D77" s="83" t="str">
        <f t="shared" si="1"/>
        <v/>
      </c>
      <c r="E77" s="83" t="str">
        <f t="shared" si="2"/>
        <v/>
      </c>
      <c r="F77" s="84" t="str">
        <f t="shared" si="3"/>
        <v/>
      </c>
      <c r="G77" s="85" t="s">
        <v>247</v>
      </c>
      <c r="H77" s="87" t="s">
        <v>248</v>
      </c>
      <c r="I77" s="68">
        <v>0</v>
      </c>
      <c r="K77" s="55"/>
      <c r="L77" s="56" t="str">
        <f t="shared" si="4"/>
        <v/>
      </c>
      <c r="M77" s="55"/>
      <c r="N77" s="97"/>
    </row>
    <row r="78" ht="18" customHeight="1" spans="1:14">
      <c r="A78" s="80" t="str">
        <f t="array" ref="A78">INDEX(G:G,SMALL(IF($I$14:$I$119&gt;0,ROW($14:$119),4^8),ROW(G65)))&amp;""</f>
        <v/>
      </c>
      <c r="B78" s="81"/>
      <c r="C78" s="82" t="str">
        <f t="shared" si="0"/>
        <v/>
      </c>
      <c r="D78" s="83" t="str">
        <f t="shared" si="1"/>
        <v/>
      </c>
      <c r="E78" s="83" t="str">
        <f t="shared" si="2"/>
        <v/>
      </c>
      <c r="F78" s="84" t="str">
        <f t="shared" si="3"/>
        <v/>
      </c>
      <c r="G78" s="85" t="s">
        <v>249</v>
      </c>
      <c r="H78" s="87" t="s">
        <v>250</v>
      </c>
      <c r="I78" s="68">
        <v>0</v>
      </c>
      <c r="K78" s="55"/>
      <c r="L78" s="56" t="str">
        <f t="shared" si="4"/>
        <v/>
      </c>
      <c r="M78" s="55"/>
      <c r="N78" s="97"/>
    </row>
    <row r="79" ht="18" customHeight="1" spans="1:14">
      <c r="A79" s="80" t="str">
        <f t="array" ref="A79">INDEX(G:G,SMALL(IF($I$14:$I$119&gt;0,ROW($14:$119),4^8),ROW(G66)))&amp;""</f>
        <v/>
      </c>
      <c r="B79" s="81"/>
      <c r="C79" s="82" t="str">
        <f t="shared" ref="C79:C107" si="5">IF(ISERROR(VLOOKUP(A79,$G$14:$I$119,2,FALSE)),"",VLOOKUP(A79,$G$14:$I$119,2,FALSE))</f>
        <v/>
      </c>
      <c r="D79" s="83" t="str">
        <f t="shared" ref="D79:D107" si="6">IF(ISERROR(VLOOKUP(A79,$G$14:$I$119,3,FALSE)),"",VLOOKUP(A79,$G$14:$I$119,3,FALSE))</f>
        <v/>
      </c>
      <c r="E79" s="83" t="str">
        <f t="shared" ref="E79:E107" si="7">IF(OR(MID(A79,1,3)="301",MID(A79,1,3)="303"),D79,"")</f>
        <v/>
      </c>
      <c r="F79" s="84" t="str">
        <f t="shared" ref="F79:F107" si="8">IF(AND(MID(A79,1,3)&lt;&gt;"301",MID(A79,1,3)&lt;&gt;"303"),D79,"")</f>
        <v/>
      </c>
      <c r="G79" s="85" t="s">
        <v>251</v>
      </c>
      <c r="H79" s="87" t="s">
        <v>252</v>
      </c>
      <c r="I79" s="68">
        <v>0</v>
      </c>
      <c r="K79" s="55"/>
      <c r="L79" s="56" t="str">
        <f t="shared" ref="L79:L107" si="9">IF(C79&lt;&gt;"",ROW(),"")</f>
        <v/>
      </c>
      <c r="M79" s="55"/>
      <c r="N79" s="97"/>
    </row>
    <row r="80" ht="18" customHeight="1" spans="1:14">
      <c r="A80" s="80" t="str">
        <f t="array" ref="A80">INDEX(G:G,SMALL(IF($I$14:$I$119&gt;0,ROW($14:$119),4^8),ROW(G67)))&amp;""</f>
        <v/>
      </c>
      <c r="B80" s="81"/>
      <c r="C80" s="82" t="str">
        <f t="shared" si="5"/>
        <v/>
      </c>
      <c r="D80" s="83" t="str">
        <f t="shared" si="6"/>
        <v/>
      </c>
      <c r="E80" s="83" t="str">
        <f t="shared" si="7"/>
        <v/>
      </c>
      <c r="F80" s="84" t="str">
        <f t="shared" si="8"/>
        <v/>
      </c>
      <c r="G80" s="85" t="s">
        <v>253</v>
      </c>
      <c r="H80" s="86" t="s">
        <v>254</v>
      </c>
      <c r="I80" s="68">
        <v>0</v>
      </c>
      <c r="K80" s="55"/>
      <c r="L80" s="56" t="str">
        <f t="shared" si="9"/>
        <v/>
      </c>
      <c r="M80" s="55"/>
      <c r="N80" s="97"/>
    </row>
    <row r="81" ht="18" customHeight="1" spans="1:14">
      <c r="A81" s="80" t="str">
        <f t="array" ref="A81">INDEX(G:G,SMALL(IF($I$14:$I$119&gt;0,ROW($14:$119),4^8),ROW(G68)))&amp;""</f>
        <v/>
      </c>
      <c r="B81" s="81"/>
      <c r="C81" s="82" t="str">
        <f t="shared" si="5"/>
        <v/>
      </c>
      <c r="D81" s="83" t="str">
        <f t="shared" si="6"/>
        <v/>
      </c>
      <c r="E81" s="83" t="str">
        <f t="shared" si="7"/>
        <v/>
      </c>
      <c r="F81" s="84" t="str">
        <f t="shared" si="8"/>
        <v/>
      </c>
      <c r="G81" s="85" t="s">
        <v>255</v>
      </c>
      <c r="H81" s="87" t="s">
        <v>256</v>
      </c>
      <c r="I81" s="68">
        <v>0</v>
      </c>
      <c r="K81" s="55"/>
      <c r="L81" s="56" t="str">
        <f t="shared" si="9"/>
        <v/>
      </c>
      <c r="M81" s="55"/>
      <c r="N81" s="97"/>
    </row>
    <row r="82" ht="18" customHeight="1" spans="1:14">
      <c r="A82" s="80" t="str">
        <f t="array" ref="A82">INDEX(G:G,SMALL(IF($I$14:$I$119&gt;0,ROW($14:$119),4^8),ROW(G69)))&amp;""</f>
        <v/>
      </c>
      <c r="B82" s="81"/>
      <c r="C82" s="82" t="str">
        <f t="shared" si="5"/>
        <v/>
      </c>
      <c r="D82" s="83" t="str">
        <f t="shared" si="6"/>
        <v/>
      </c>
      <c r="E82" s="83" t="str">
        <f t="shared" si="7"/>
        <v/>
      </c>
      <c r="F82" s="84" t="str">
        <f t="shared" si="8"/>
        <v/>
      </c>
      <c r="G82" s="85" t="s">
        <v>257</v>
      </c>
      <c r="H82" s="87" t="s">
        <v>258</v>
      </c>
      <c r="I82" s="68">
        <v>0</v>
      </c>
      <c r="K82" s="55"/>
      <c r="L82" s="56" t="str">
        <f t="shared" si="9"/>
        <v/>
      </c>
      <c r="M82" s="55"/>
      <c r="N82" s="97"/>
    </row>
    <row r="83" ht="18" customHeight="1" spans="1:14">
      <c r="A83" s="80" t="str">
        <f t="array" ref="A83">INDEX(G:G,SMALL(IF($I$14:$I$119&gt;0,ROW($14:$119),4^8),ROW(G70)))&amp;""</f>
        <v/>
      </c>
      <c r="B83" s="81"/>
      <c r="C83" s="82" t="str">
        <f t="shared" si="5"/>
        <v/>
      </c>
      <c r="D83" s="83" t="str">
        <f t="shared" si="6"/>
        <v/>
      </c>
      <c r="E83" s="83" t="str">
        <f t="shared" si="7"/>
        <v/>
      </c>
      <c r="F83" s="84" t="str">
        <f t="shared" si="8"/>
        <v/>
      </c>
      <c r="G83" s="85" t="s">
        <v>259</v>
      </c>
      <c r="H83" s="87" t="s">
        <v>260</v>
      </c>
      <c r="I83" s="68">
        <v>0</v>
      </c>
      <c r="K83" s="55"/>
      <c r="L83" s="56" t="str">
        <f t="shared" si="9"/>
        <v/>
      </c>
      <c r="M83" s="55"/>
      <c r="N83" s="97"/>
    </row>
    <row r="84" ht="18" customHeight="1" spans="1:14">
      <c r="A84" s="80" t="str">
        <f t="array" ref="A84">INDEX(G:G,SMALL(IF($I$14:$I$119&gt;0,ROW($14:$119),4^8),ROW(G71)))&amp;""</f>
        <v/>
      </c>
      <c r="B84" s="81"/>
      <c r="C84" s="82" t="str">
        <f t="shared" si="5"/>
        <v/>
      </c>
      <c r="D84" s="83" t="str">
        <f t="shared" si="6"/>
        <v/>
      </c>
      <c r="E84" s="83" t="str">
        <f t="shared" si="7"/>
        <v/>
      </c>
      <c r="F84" s="84" t="str">
        <f t="shared" si="8"/>
        <v/>
      </c>
      <c r="G84" s="85" t="s">
        <v>261</v>
      </c>
      <c r="H84" s="87" t="s">
        <v>262</v>
      </c>
      <c r="I84" s="68">
        <v>0</v>
      </c>
      <c r="K84" s="55"/>
      <c r="L84" s="56" t="str">
        <f t="shared" si="9"/>
        <v/>
      </c>
      <c r="M84" s="55"/>
      <c r="N84" s="97"/>
    </row>
    <row r="85" ht="18" customHeight="1" spans="1:14">
      <c r="A85" s="80" t="str">
        <f t="array" ref="A85">INDEX(G:G,SMALL(IF($I$14:$I$119&gt;0,ROW($14:$119),4^8),ROW(G72)))&amp;""</f>
        <v/>
      </c>
      <c r="B85" s="81"/>
      <c r="C85" s="82" t="str">
        <f t="shared" si="5"/>
        <v/>
      </c>
      <c r="D85" s="83" t="str">
        <f t="shared" si="6"/>
        <v/>
      </c>
      <c r="E85" s="83" t="str">
        <f t="shared" si="7"/>
        <v/>
      </c>
      <c r="F85" s="84" t="str">
        <f t="shared" si="8"/>
        <v/>
      </c>
      <c r="G85" s="85" t="s">
        <v>263</v>
      </c>
      <c r="H85" s="87" t="s">
        <v>264</v>
      </c>
      <c r="I85" s="68">
        <v>0</v>
      </c>
      <c r="K85" s="55"/>
      <c r="L85" s="56" t="str">
        <f t="shared" si="9"/>
        <v/>
      </c>
      <c r="M85" s="55"/>
      <c r="N85" s="97"/>
    </row>
    <row r="86" ht="18" customHeight="1" spans="1:14">
      <c r="A86" s="80" t="str">
        <f t="array" ref="A86">INDEX(G:G,SMALL(IF($I$14:$I$119&gt;0,ROW($14:$119),4^8),ROW(G73)))&amp;""</f>
        <v/>
      </c>
      <c r="B86" s="81"/>
      <c r="C86" s="82" t="str">
        <f t="shared" si="5"/>
        <v/>
      </c>
      <c r="D86" s="83" t="str">
        <f t="shared" si="6"/>
        <v/>
      </c>
      <c r="E86" s="83" t="str">
        <f t="shared" si="7"/>
        <v/>
      </c>
      <c r="F86" s="84" t="str">
        <f t="shared" si="8"/>
        <v/>
      </c>
      <c r="G86" s="85" t="s">
        <v>265</v>
      </c>
      <c r="H86" s="87" t="s">
        <v>266</v>
      </c>
      <c r="I86" s="68">
        <f>('[1]Z08_1 一般公共预算财政拨款基本支出决算明细表(财决08-'!BZ$9)*1</f>
        <v>0</v>
      </c>
      <c r="K86" s="55"/>
      <c r="L86" s="56" t="str">
        <f t="shared" si="9"/>
        <v/>
      </c>
      <c r="M86" s="55"/>
      <c r="N86" s="97"/>
    </row>
    <row r="87" ht="18" customHeight="1" spans="1:14">
      <c r="A87" s="80" t="str">
        <f t="array" ref="A87">INDEX(G:G,SMALL(IF($I$14:$I$119&gt;0,ROW($14:$119),4^8),ROW(G74)))&amp;""</f>
        <v/>
      </c>
      <c r="B87" s="81"/>
      <c r="C87" s="82" t="str">
        <f t="shared" si="5"/>
        <v/>
      </c>
      <c r="D87" s="83" t="str">
        <f t="shared" si="6"/>
        <v/>
      </c>
      <c r="E87" s="83" t="str">
        <f t="shared" si="7"/>
        <v/>
      </c>
      <c r="F87" s="84" t="str">
        <f t="shared" si="8"/>
        <v/>
      </c>
      <c r="G87" s="85" t="s">
        <v>267</v>
      </c>
      <c r="H87" s="87" t="s">
        <v>242</v>
      </c>
      <c r="I87" s="68">
        <f>('[1]Z08_1 一般公共预算财政拨款基本支出决算明细表(财决08-'!CA$9)*1</f>
        <v>0</v>
      </c>
      <c r="K87" s="55"/>
      <c r="L87" s="56" t="str">
        <f t="shared" si="9"/>
        <v/>
      </c>
      <c r="M87" s="55"/>
      <c r="N87" s="97"/>
    </row>
    <row r="88" ht="18" customHeight="1" spans="1:14">
      <c r="A88" s="80" t="str">
        <f t="array" ref="A88">INDEX(G:G,SMALL(IF($I$14:$I$119&gt;0,ROW($14:$119),4^8),ROW(G75)))&amp;""</f>
        <v/>
      </c>
      <c r="B88" s="81"/>
      <c r="C88" s="82" t="str">
        <f t="shared" si="5"/>
        <v/>
      </c>
      <c r="D88" s="83" t="str">
        <f t="shared" si="6"/>
        <v/>
      </c>
      <c r="E88" s="83" t="str">
        <f t="shared" si="7"/>
        <v/>
      </c>
      <c r="F88" s="84" t="str">
        <f t="shared" si="8"/>
        <v/>
      </c>
      <c r="G88" s="85" t="s">
        <v>268</v>
      </c>
      <c r="H88" s="87" t="s">
        <v>244</v>
      </c>
      <c r="I88" s="68">
        <f>('[1]Z08_1 一般公共预算财政拨款基本支出决算明细表(财决08-'!CB$9)*1</f>
        <v>0</v>
      </c>
      <c r="K88" s="55"/>
      <c r="L88" s="56" t="str">
        <f t="shared" si="9"/>
        <v/>
      </c>
      <c r="M88" s="55"/>
      <c r="N88" s="97"/>
    </row>
    <row r="89" ht="18" customHeight="1" spans="1:14">
      <c r="A89" s="80" t="str">
        <f t="array" ref="A89">INDEX(G:G,SMALL(IF($I$14:$I$119&gt;0,ROW($14:$119),4^8),ROW(G76)))&amp;""</f>
        <v/>
      </c>
      <c r="B89" s="81"/>
      <c r="C89" s="82" t="str">
        <f t="shared" si="5"/>
        <v/>
      </c>
      <c r="D89" s="83" t="str">
        <f t="shared" si="6"/>
        <v/>
      </c>
      <c r="E89" s="83" t="str">
        <f t="shared" si="7"/>
        <v/>
      </c>
      <c r="F89" s="84" t="str">
        <f t="shared" si="8"/>
        <v/>
      </c>
      <c r="G89" s="85" t="s">
        <v>269</v>
      </c>
      <c r="H89" s="87" t="s">
        <v>246</v>
      </c>
      <c r="I89" s="68">
        <f>('[1]Z08_1 一般公共预算财政拨款基本支出决算明细表(财决08-'!CC$9)*1</f>
        <v>0</v>
      </c>
      <c r="K89" s="55"/>
      <c r="L89" s="56" t="str">
        <f t="shared" si="9"/>
        <v/>
      </c>
      <c r="M89" s="55"/>
      <c r="N89" s="97"/>
    </row>
    <row r="90" ht="18" customHeight="1" spans="1:14">
      <c r="A90" s="80" t="str">
        <f t="array" ref="A90">INDEX(G:G,SMALL(IF($I$14:$I$119&gt;0,ROW($14:$119),4^8),ROW(G77)))&amp;""</f>
        <v/>
      </c>
      <c r="B90" s="81"/>
      <c r="C90" s="82" t="str">
        <f t="shared" si="5"/>
        <v/>
      </c>
      <c r="D90" s="83" t="str">
        <f t="shared" si="6"/>
        <v/>
      </c>
      <c r="E90" s="83" t="str">
        <f t="shared" si="7"/>
        <v/>
      </c>
      <c r="F90" s="84" t="str">
        <f t="shared" si="8"/>
        <v/>
      </c>
      <c r="G90" s="85" t="s">
        <v>270</v>
      </c>
      <c r="H90" s="87" t="s">
        <v>248</v>
      </c>
      <c r="I90" s="68">
        <f>('[1]Z08_1 一般公共预算财政拨款基本支出决算明细表(财决08-'!CD$9)*1</f>
        <v>0</v>
      </c>
      <c r="K90" s="55"/>
      <c r="L90" s="56" t="str">
        <f t="shared" si="9"/>
        <v/>
      </c>
      <c r="M90" s="55"/>
      <c r="N90" s="97"/>
    </row>
    <row r="91" ht="18" customHeight="1" spans="1:14">
      <c r="A91" s="80" t="str">
        <f t="array" ref="A91">INDEX(G:G,SMALL(IF($I$14:$I$119&gt;0,ROW($14:$119),4^8),ROW(G78)))&amp;""</f>
        <v/>
      </c>
      <c r="B91" s="81"/>
      <c r="C91" s="82" t="str">
        <f t="shared" si="5"/>
        <v/>
      </c>
      <c r="D91" s="83" t="str">
        <f t="shared" si="6"/>
        <v/>
      </c>
      <c r="E91" s="83" t="str">
        <f t="shared" si="7"/>
        <v/>
      </c>
      <c r="F91" s="84" t="str">
        <f t="shared" si="8"/>
        <v/>
      </c>
      <c r="G91" s="85" t="s">
        <v>271</v>
      </c>
      <c r="H91" s="87" t="s">
        <v>250</v>
      </c>
      <c r="I91" s="68">
        <f>('[1]Z08_1 一般公共预算财政拨款基本支出决算明细表(财决08-'!CE$9)*1</f>
        <v>0</v>
      </c>
      <c r="K91" s="55"/>
      <c r="L91" s="56" t="str">
        <f t="shared" si="9"/>
        <v/>
      </c>
      <c r="M91" s="55"/>
      <c r="N91" s="97"/>
    </row>
    <row r="92" ht="18" customHeight="1" spans="1:14">
      <c r="A92" s="80" t="str">
        <f t="array" ref="A92">INDEX(G:G,SMALL(IF($I$14:$I$119&gt;0,ROW($14:$119),4^8),ROW(G79)))&amp;""</f>
        <v/>
      </c>
      <c r="B92" s="81"/>
      <c r="C92" s="82" t="str">
        <f t="shared" si="5"/>
        <v/>
      </c>
      <c r="D92" s="83" t="str">
        <f t="shared" si="6"/>
        <v/>
      </c>
      <c r="E92" s="83" t="str">
        <f t="shared" si="7"/>
        <v/>
      </c>
      <c r="F92" s="84" t="str">
        <f t="shared" si="8"/>
        <v/>
      </c>
      <c r="G92" s="85" t="s">
        <v>272</v>
      </c>
      <c r="H92" s="87" t="s">
        <v>252</v>
      </c>
      <c r="I92" s="68">
        <f>('[1]Z08_1 一般公共预算财政拨款基本支出决算明细表(财决08-'!CF$9)*1</f>
        <v>0</v>
      </c>
      <c r="K92" s="55"/>
      <c r="L92" s="56" t="str">
        <f t="shared" si="9"/>
        <v/>
      </c>
      <c r="M92" s="55"/>
      <c r="N92" s="97"/>
    </row>
    <row r="93" ht="18" customHeight="1" spans="1:14">
      <c r="A93" s="80" t="str">
        <f t="array" ref="A93">INDEX(G:G,SMALL(IF($I$14:$I$119&gt;0,ROW($14:$119),4^8),ROW(G80)))&amp;""</f>
        <v/>
      </c>
      <c r="B93" s="81"/>
      <c r="C93" s="82" t="str">
        <f t="shared" si="5"/>
        <v/>
      </c>
      <c r="D93" s="83" t="str">
        <f t="shared" si="6"/>
        <v/>
      </c>
      <c r="E93" s="83" t="str">
        <f t="shared" si="7"/>
        <v/>
      </c>
      <c r="F93" s="84" t="str">
        <f t="shared" si="8"/>
        <v/>
      </c>
      <c r="G93" s="85" t="s">
        <v>273</v>
      </c>
      <c r="H93" s="87" t="s">
        <v>254</v>
      </c>
      <c r="I93" s="68">
        <f>('[1]Z08_1 一般公共预算财政拨款基本支出决算明细表(财决08-'!CG$9)*1</f>
        <v>0</v>
      </c>
      <c r="K93" s="55"/>
      <c r="L93" s="56" t="str">
        <f t="shared" si="9"/>
        <v/>
      </c>
      <c r="M93" s="55"/>
      <c r="N93" s="97"/>
    </row>
    <row r="94" ht="18" customHeight="1" spans="1:14">
      <c r="A94" s="80" t="str">
        <f t="array" ref="A94">INDEX(G:G,SMALL(IF($I$14:$I$119&gt;0,ROW($14:$119),4^8),ROW(G81)))&amp;""</f>
        <v/>
      </c>
      <c r="B94" s="81"/>
      <c r="C94" s="82" t="str">
        <f t="shared" si="5"/>
        <v/>
      </c>
      <c r="D94" s="83" t="str">
        <f t="shared" si="6"/>
        <v/>
      </c>
      <c r="E94" s="83" t="str">
        <f t="shared" si="7"/>
        <v/>
      </c>
      <c r="F94" s="84" t="str">
        <f t="shared" si="8"/>
        <v/>
      </c>
      <c r="G94" s="85" t="s">
        <v>274</v>
      </c>
      <c r="H94" s="87" t="s">
        <v>275</v>
      </c>
      <c r="I94" s="68">
        <f>('[1]Z08_1 一般公共预算财政拨款基本支出决算明细表(财决08-'!CH$9)*1</f>
        <v>0</v>
      </c>
      <c r="K94" s="55"/>
      <c r="L94" s="56" t="str">
        <f t="shared" si="9"/>
        <v/>
      </c>
      <c r="M94" s="55"/>
      <c r="N94" s="97"/>
    </row>
    <row r="95" ht="18" customHeight="1" spans="1:14">
      <c r="A95" s="80" t="str">
        <f t="array" ref="A95">INDEX(G:G,SMALL(IF($I$14:$I$119&gt;0,ROW($14:$119),4^8),ROW(G82)))&amp;""</f>
        <v/>
      </c>
      <c r="B95" s="81"/>
      <c r="C95" s="82" t="str">
        <f t="shared" si="5"/>
        <v/>
      </c>
      <c r="D95" s="83" t="str">
        <f t="shared" si="6"/>
        <v/>
      </c>
      <c r="E95" s="83" t="str">
        <f t="shared" si="7"/>
        <v/>
      </c>
      <c r="F95" s="84" t="str">
        <f t="shared" si="8"/>
        <v/>
      </c>
      <c r="G95" s="85" t="s">
        <v>276</v>
      </c>
      <c r="H95" s="87" t="s">
        <v>277</v>
      </c>
      <c r="I95" s="68">
        <f>('[1]Z08_1 一般公共预算财政拨款基本支出决算明细表(财决08-'!CI$9)*1</f>
        <v>0</v>
      </c>
      <c r="K95" s="55"/>
      <c r="L95" s="56" t="str">
        <f t="shared" si="9"/>
        <v/>
      </c>
      <c r="M95" s="55"/>
      <c r="N95" s="97"/>
    </row>
    <row r="96" ht="18" customHeight="1" spans="1:14">
      <c r="A96" s="80" t="str">
        <f t="array" ref="A96">INDEX(G:G,SMALL(IF($I$14:$I$119&gt;0,ROW($14:$119),4^8),ROW(G83)))&amp;""</f>
        <v/>
      </c>
      <c r="B96" s="81"/>
      <c r="C96" s="82" t="str">
        <f t="shared" si="5"/>
        <v/>
      </c>
      <c r="D96" s="83" t="str">
        <f t="shared" si="6"/>
        <v/>
      </c>
      <c r="E96" s="83" t="str">
        <f t="shared" si="7"/>
        <v/>
      </c>
      <c r="F96" s="84" t="str">
        <f t="shared" si="8"/>
        <v/>
      </c>
      <c r="G96" s="85" t="s">
        <v>278</v>
      </c>
      <c r="H96" s="86" t="s">
        <v>279</v>
      </c>
      <c r="I96" s="68">
        <f>('[1]Z08_1 一般公共预算财政拨款基本支出决算明细表(财决08-'!CJ$9)*1</f>
        <v>0</v>
      </c>
      <c r="K96" s="55"/>
      <c r="L96" s="56" t="str">
        <f t="shared" si="9"/>
        <v/>
      </c>
      <c r="M96" s="55"/>
      <c r="N96" s="97"/>
    </row>
    <row r="97" ht="18" customHeight="1" spans="1:14">
      <c r="A97" s="80" t="str">
        <f t="array" ref="A97">INDEX(G:G,SMALL(IF($I$14:$I$119&gt;0,ROW($14:$119),4^8),ROW(G84)))&amp;""</f>
        <v/>
      </c>
      <c r="B97" s="81"/>
      <c r="C97" s="82" t="str">
        <f t="shared" si="5"/>
        <v/>
      </c>
      <c r="D97" s="83" t="str">
        <f t="shared" si="6"/>
        <v/>
      </c>
      <c r="E97" s="83" t="str">
        <f t="shared" si="7"/>
        <v/>
      </c>
      <c r="F97" s="84" t="str">
        <f t="shared" si="8"/>
        <v/>
      </c>
      <c r="G97" s="85" t="s">
        <v>280</v>
      </c>
      <c r="H97" s="87" t="s">
        <v>281</v>
      </c>
      <c r="I97" s="68">
        <f>('[1]Z08_1 一般公共预算财政拨款基本支出决算明细表(财决08-'!CK$9)*1</f>
        <v>0</v>
      </c>
      <c r="K97" s="55"/>
      <c r="L97" s="56" t="str">
        <f t="shared" si="9"/>
        <v/>
      </c>
      <c r="M97" s="55"/>
      <c r="N97" s="97"/>
    </row>
    <row r="98" ht="18" customHeight="1" spans="1:14">
      <c r="A98" s="80" t="str">
        <f t="array" ref="A98">INDEX(G:G,SMALL(IF($I$14:$I$119&gt;0,ROW($14:$119),4^8),ROW(G85)))&amp;""</f>
        <v/>
      </c>
      <c r="B98" s="81"/>
      <c r="C98" s="82" t="str">
        <f t="shared" si="5"/>
        <v/>
      </c>
      <c r="D98" s="83" t="str">
        <f t="shared" si="6"/>
        <v/>
      </c>
      <c r="E98" s="83" t="str">
        <f t="shared" si="7"/>
        <v/>
      </c>
      <c r="F98" s="84" t="str">
        <f t="shared" si="8"/>
        <v/>
      </c>
      <c r="G98" s="85" t="s">
        <v>282</v>
      </c>
      <c r="H98" s="87" t="s">
        <v>256</v>
      </c>
      <c r="I98" s="68">
        <f>('[1]Z08_1 一般公共预算财政拨款基本支出决算明细表(财决08-'!CL$9)*1</f>
        <v>0</v>
      </c>
      <c r="K98" s="55"/>
      <c r="L98" s="56" t="str">
        <f t="shared" si="9"/>
        <v/>
      </c>
      <c r="M98" s="55"/>
      <c r="N98" s="97"/>
    </row>
    <row r="99" ht="18" customHeight="1" spans="1:14">
      <c r="A99" s="80" t="str">
        <f t="array" ref="A99">INDEX(G:G,SMALL(IF($I$14:$I$119&gt;0,ROW($14:$119),4^8),ROW(G86)))&amp;""</f>
        <v/>
      </c>
      <c r="B99" s="81"/>
      <c r="C99" s="82" t="str">
        <f t="shared" si="5"/>
        <v/>
      </c>
      <c r="D99" s="83" t="str">
        <f t="shared" si="6"/>
        <v/>
      </c>
      <c r="E99" s="83" t="str">
        <f t="shared" si="7"/>
        <v/>
      </c>
      <c r="F99" s="84" t="str">
        <f t="shared" si="8"/>
        <v/>
      </c>
      <c r="G99" s="85" t="s">
        <v>283</v>
      </c>
      <c r="H99" s="87" t="s">
        <v>258</v>
      </c>
      <c r="I99" s="68">
        <f>('[1]Z08_1 一般公共预算财政拨款基本支出决算明细表(财决08-'!CM$9)*1</f>
        <v>0</v>
      </c>
      <c r="K99" s="55"/>
      <c r="L99" s="56" t="str">
        <f t="shared" si="9"/>
        <v/>
      </c>
      <c r="M99" s="55"/>
      <c r="N99" s="97"/>
    </row>
    <row r="100" ht="18" customHeight="1" spans="1:14">
      <c r="A100" s="80" t="str">
        <f t="array" ref="A100">INDEX(G:G,SMALL(IF($I$14:$I$119&gt;0,ROW($14:$119),4^8),ROW(G87)))&amp;""</f>
        <v/>
      </c>
      <c r="B100" s="81"/>
      <c r="C100" s="82" t="str">
        <f t="shared" si="5"/>
        <v/>
      </c>
      <c r="D100" s="83" t="str">
        <f t="shared" si="6"/>
        <v/>
      </c>
      <c r="E100" s="83" t="str">
        <f t="shared" si="7"/>
        <v/>
      </c>
      <c r="F100" s="84" t="str">
        <f t="shared" si="8"/>
        <v/>
      </c>
      <c r="G100" s="85" t="s">
        <v>284</v>
      </c>
      <c r="H100" s="87" t="s">
        <v>260</v>
      </c>
      <c r="I100" s="68">
        <f>('[1]Z08_1 一般公共预算财政拨款基本支出决算明细表(财决08-'!CN$9)*1</f>
        <v>0</v>
      </c>
      <c r="K100" s="55"/>
      <c r="L100" s="56" t="str">
        <f t="shared" si="9"/>
        <v/>
      </c>
      <c r="M100" s="55"/>
      <c r="N100" s="97"/>
    </row>
    <row r="101" ht="18" customHeight="1" spans="1:14">
      <c r="A101" s="80" t="str">
        <f t="array" ref="A101">INDEX(G:G,SMALL(IF($I$14:$I$119&gt;0,ROW($14:$119),4^8),ROW(G88)))&amp;""</f>
        <v/>
      </c>
      <c r="B101" s="81"/>
      <c r="C101" s="82" t="str">
        <f t="shared" si="5"/>
        <v/>
      </c>
      <c r="D101" s="83" t="str">
        <f t="shared" si="6"/>
        <v/>
      </c>
      <c r="E101" s="83" t="str">
        <f t="shared" si="7"/>
        <v/>
      </c>
      <c r="F101" s="84" t="str">
        <f t="shared" si="8"/>
        <v/>
      </c>
      <c r="G101" s="85" t="s">
        <v>285</v>
      </c>
      <c r="H101" s="86" t="s">
        <v>262</v>
      </c>
      <c r="I101" s="68">
        <f>('[1]Z08_1 一般公共预算财政拨款基本支出决算明细表(财决08-'!CO$9)*1</f>
        <v>0</v>
      </c>
      <c r="K101" s="55"/>
      <c r="L101" s="56" t="str">
        <f t="shared" si="9"/>
        <v/>
      </c>
      <c r="M101" s="55"/>
      <c r="N101" s="97"/>
    </row>
    <row r="102" ht="18" customHeight="1" spans="1:14">
      <c r="A102" s="80" t="str">
        <f t="array" ref="A102">INDEX(G:G,SMALL(IF($I$14:$I$119&gt;0,ROW($14:$119),4^8),ROW(G89)))&amp;""</f>
        <v/>
      </c>
      <c r="B102" s="81"/>
      <c r="C102" s="82" t="str">
        <f t="shared" si="5"/>
        <v/>
      </c>
      <c r="D102" s="83" t="str">
        <f t="shared" si="6"/>
        <v/>
      </c>
      <c r="E102" s="83" t="str">
        <f t="shared" si="7"/>
        <v/>
      </c>
      <c r="F102" s="84" t="str">
        <f t="shared" si="8"/>
        <v/>
      </c>
      <c r="G102" s="85" t="s">
        <v>286</v>
      </c>
      <c r="H102" s="87" t="s">
        <v>287</v>
      </c>
      <c r="I102" s="68">
        <f>('[1]Z08_1 一般公共预算财政拨款基本支出决算明细表(财决08-'!CP$9)*1</f>
        <v>0</v>
      </c>
      <c r="K102" s="55"/>
      <c r="L102" s="56" t="str">
        <f t="shared" si="9"/>
        <v/>
      </c>
      <c r="M102" s="55"/>
      <c r="N102" s="97"/>
    </row>
    <row r="103" ht="18" customHeight="1" spans="1:14">
      <c r="A103" s="80" t="str">
        <f t="array" ref="A103">INDEX(G:G,SMALL(IF($I$14:$I$119&gt;0,ROW($14:$119),4^8),ROW(G90)))&amp;""</f>
        <v/>
      </c>
      <c r="B103" s="81"/>
      <c r="C103" s="82" t="str">
        <f t="shared" si="5"/>
        <v/>
      </c>
      <c r="D103" s="83" t="str">
        <f t="shared" si="6"/>
        <v/>
      </c>
      <c r="E103" s="83" t="str">
        <f t="shared" si="7"/>
        <v/>
      </c>
      <c r="F103" s="84" t="str">
        <f t="shared" si="8"/>
        <v/>
      </c>
      <c r="G103" s="85" t="s">
        <v>288</v>
      </c>
      <c r="H103" s="87" t="s">
        <v>289</v>
      </c>
      <c r="I103" s="68">
        <v>0</v>
      </c>
      <c r="K103" s="55"/>
      <c r="L103" s="56" t="str">
        <f t="shared" si="9"/>
        <v/>
      </c>
      <c r="M103" s="55"/>
      <c r="N103" s="97"/>
    </row>
    <row r="104" ht="18" customHeight="1" spans="1:14">
      <c r="A104" s="80" t="str">
        <f t="array" ref="A104">INDEX(G:G,SMALL(IF($I$14:$I$119&gt;0,ROW($14:$119),4^8),ROW(G91)))&amp;""</f>
        <v/>
      </c>
      <c r="B104" s="81"/>
      <c r="C104" s="82" t="str">
        <f t="shared" si="5"/>
        <v/>
      </c>
      <c r="D104" s="83" t="str">
        <f t="shared" si="6"/>
        <v/>
      </c>
      <c r="E104" s="83" t="str">
        <f t="shared" si="7"/>
        <v/>
      </c>
      <c r="F104" s="84" t="str">
        <f t="shared" si="8"/>
        <v/>
      </c>
      <c r="G104" s="85" t="s">
        <v>290</v>
      </c>
      <c r="H104" s="86" t="s">
        <v>291</v>
      </c>
      <c r="I104" s="68">
        <v>0</v>
      </c>
      <c r="K104" s="55"/>
      <c r="L104" s="56" t="str">
        <f t="shared" si="9"/>
        <v/>
      </c>
      <c r="M104" s="55"/>
      <c r="N104" s="97"/>
    </row>
    <row r="105" ht="18" customHeight="1" spans="1:14">
      <c r="A105" s="80" t="str">
        <f t="array" ref="A105">INDEX(G:G,SMALL(IF($I$14:$I$119&gt;0,ROW($14:$119),4^8),ROW(G92)))&amp;""</f>
        <v/>
      </c>
      <c r="B105" s="81"/>
      <c r="C105" s="82" t="str">
        <f t="shared" si="5"/>
        <v/>
      </c>
      <c r="D105" s="83" t="str">
        <f t="shared" si="6"/>
        <v/>
      </c>
      <c r="E105" s="83" t="str">
        <f t="shared" si="7"/>
        <v/>
      </c>
      <c r="F105" s="84" t="str">
        <f t="shared" si="8"/>
        <v/>
      </c>
      <c r="G105" s="85" t="s">
        <v>292</v>
      </c>
      <c r="H105" s="87" t="s">
        <v>293</v>
      </c>
      <c r="I105" s="68">
        <v>0</v>
      </c>
      <c r="K105" s="55"/>
      <c r="L105" s="56" t="str">
        <f t="shared" si="9"/>
        <v/>
      </c>
      <c r="M105" s="55"/>
      <c r="N105" s="97"/>
    </row>
    <row r="106" ht="18" customHeight="1" spans="1:14">
      <c r="A106" s="80" t="str">
        <f t="array" ref="A106">INDEX(G:G,SMALL(IF($I$14:$I$119&gt;0,ROW($14:$119),4^8),ROW(G93)))&amp;""</f>
        <v/>
      </c>
      <c r="B106" s="81"/>
      <c r="C106" s="82" t="str">
        <f t="shared" si="5"/>
        <v/>
      </c>
      <c r="D106" s="83" t="str">
        <f t="shared" si="6"/>
        <v/>
      </c>
      <c r="E106" s="83" t="str">
        <f t="shared" si="7"/>
        <v/>
      </c>
      <c r="F106" s="84" t="str">
        <f t="shared" si="8"/>
        <v/>
      </c>
      <c r="G106" s="85" t="s">
        <v>294</v>
      </c>
      <c r="H106" s="87" t="s">
        <v>295</v>
      </c>
      <c r="I106" s="68">
        <f>('[1]Z08_1 一般公共预算财政拨款基本支出决算明细表(财决08-'!CT$9)*1</f>
        <v>0</v>
      </c>
      <c r="K106" s="55"/>
      <c r="L106" s="56" t="str">
        <f t="shared" si="9"/>
        <v/>
      </c>
      <c r="M106" s="55"/>
      <c r="N106" s="97"/>
    </row>
    <row r="107" ht="18" customHeight="1" spans="1:14">
      <c r="A107" s="80" t="str">
        <f t="array" ref="A107">INDEX(G:G,SMALL(IF($I$14:$I$119&gt;0,ROW($14:$119),4^8),ROW(G94)))&amp;""</f>
        <v/>
      </c>
      <c r="B107" s="81"/>
      <c r="C107" s="82" t="str">
        <f t="shared" si="5"/>
        <v/>
      </c>
      <c r="D107" s="83" t="str">
        <f t="shared" si="6"/>
        <v/>
      </c>
      <c r="E107" s="83" t="str">
        <f t="shared" si="7"/>
        <v/>
      </c>
      <c r="F107" s="84" t="str">
        <f t="shared" si="8"/>
        <v/>
      </c>
      <c r="G107" s="85" t="s">
        <v>296</v>
      </c>
      <c r="H107" s="87" t="s">
        <v>291</v>
      </c>
      <c r="I107" s="68">
        <f>('[1]Z08_1 一般公共预算财政拨款基本支出决算明细表(财决08-'!CU$9)*1</f>
        <v>0</v>
      </c>
      <c r="K107" s="55"/>
      <c r="L107" s="56" t="str">
        <f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部门：沅江市残疾人联合会</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5"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5" customHeight="1" spans="1:225">
      <c r="A5" s="42" t="s">
        <v>323</v>
      </c>
      <c r="B5" s="43">
        <f>'[1]F03 机构运行信息表(财决附03表)'!$D7</f>
        <v>7.67</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5"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5"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5"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5"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5" customHeight="1" spans="1:225">
      <c r="A10" s="44" t="s">
        <v>328</v>
      </c>
      <c r="B10" s="43">
        <f>'[1]F03 机构运行信息表(财决附03表)'!$D12</f>
        <v>7.67</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5" customHeight="1" spans="1:225">
      <c r="A11" s="42" t="s">
        <v>329</v>
      </c>
      <c r="B11" s="43">
        <f>'[1]F03 机构运行信息表(财决附03表)'!$D13</f>
        <v>7.67</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5"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5"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5"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5"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5" customHeight="1" spans="1:2">
      <c r="A16" s="44" t="s">
        <v>334</v>
      </c>
      <c r="B16" s="43">
        <f>'[1]F03 机构运行信息表(财决附03表)'!$D18</f>
        <v>0</v>
      </c>
    </row>
    <row r="17" ht="23.15" customHeight="1" spans="1:2">
      <c r="A17" s="44" t="s">
        <v>335</v>
      </c>
      <c r="B17" s="43">
        <f>'[1]F03 机构运行信息表(财决附03表)'!$D19</f>
        <v>0</v>
      </c>
    </row>
    <row r="18" customFormat="1" ht="23.15" customHeight="1" spans="1:2">
      <c r="A18" s="44" t="s">
        <v>336</v>
      </c>
      <c r="B18" s="43">
        <f>'[1]F03 机构运行信息表(财决附03表)'!$D20</f>
        <v>0</v>
      </c>
    </row>
    <row r="19" customFormat="1" ht="23.15" customHeight="1" spans="1:2">
      <c r="A19" s="44" t="s">
        <v>337</v>
      </c>
      <c r="B19" s="43">
        <f>'[1]F03 机构运行信息表(财决附03表)'!$D21</f>
        <v>180</v>
      </c>
    </row>
    <row r="20" customFormat="1" ht="23.15" customHeight="1" spans="1:2">
      <c r="A20" s="44" t="s">
        <v>338</v>
      </c>
      <c r="B20" s="43">
        <f>'[1]F03 机构运行信息表(财决附03表)'!$D22</f>
        <v>0</v>
      </c>
    </row>
    <row r="21" customFormat="1" ht="23.15" customHeight="1" spans="1:2">
      <c r="A21" s="44" t="s">
        <v>339</v>
      </c>
      <c r="B21" s="43">
        <f>'[1]F03 机构运行信息表(财决附03表)'!$D23</f>
        <v>2000</v>
      </c>
    </row>
    <row r="22" customFormat="1" ht="23.15" customHeight="1" spans="1:2">
      <c r="A22" s="44" t="s">
        <v>340</v>
      </c>
      <c r="B22" s="43">
        <f>'[1]F03 机构运行信息表(财决附03表)'!$D24</f>
        <v>0</v>
      </c>
    </row>
    <row r="23" customFormat="1" ht="23.15" customHeight="1" spans="1:2">
      <c r="A23" s="44" t="s">
        <v>341</v>
      </c>
      <c r="B23" s="43">
        <f>'[1]F03 机构运行信息表(财决附03表)'!$D25</f>
        <v>0</v>
      </c>
    </row>
    <row r="24" customFormat="1" ht="23.15"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4.25"/>
  <cols>
    <col min="1" max="2" width="4.58333333333333" style="6" customWidth="1"/>
    <col min="3" max="3" width="33.5" style="6" customWidth="1"/>
    <col min="4" max="7" width="13.5833333333333" style="6" customWidth="1"/>
    <col min="8" max="8" width="13.5833333333333" style="7" customWidth="1"/>
    <col min="9" max="9" width="13.5833333333333" style="6" customWidth="1"/>
    <col min="10" max="11" width="10.5833333333333" style="8" customWidth="1"/>
    <col min="12" max="12" width="11.5833333333333" style="8" customWidth="1"/>
    <col min="13" max="13" width="11" style="8" customWidth="1"/>
    <col min="14" max="14" width="11" style="6" customWidth="1"/>
    <col min="15" max="15" width="14.5833333333333"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a1:I15</v>
      </c>
    </row>
    <row r="2" s="2" customFormat="1" ht="13.5" customHeight="1" spans="1:13">
      <c r="A2" s="10" t="str">
        <f>'01收入支出决算总表'!A3</f>
        <v>部门：沅江市残疾人联合会</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f>'[1]Z09 政府性基金预算财政拨款收入支出决算表(财决09表)'!E9</f>
        <v>0</v>
      </c>
      <c r="E12" s="21">
        <f>'[1]Z09 政府性基金预算财政拨款收入支出决算表(财决09表)'!H9</f>
        <v>19.49</v>
      </c>
      <c r="F12" s="21">
        <f>'[1]Z09 政府性基金预算财政拨款收入支出决算表(财决09表)'!K9</f>
        <v>19.49</v>
      </c>
      <c r="G12" s="21">
        <f>'[1]Z09 政府性基金预算财政拨款收入支出决算表(财决09表)'!L9</f>
        <v>0</v>
      </c>
      <c r="H12" s="21">
        <f>'[1]Z09 政府性基金预算财政拨款收入支出决算表(财决09表)'!O9</f>
        <v>19.49</v>
      </c>
      <c r="I12" s="21">
        <f>'[1]Z09 政府性基金预算财政拨款收入支出决算表(财决09表)'!P9</f>
        <v>0</v>
      </c>
      <c r="J12" s="31"/>
      <c r="K12" s="31"/>
      <c r="L12" s="32">
        <f>ROW()</f>
        <v>12</v>
      </c>
      <c r="M12" s="31"/>
      <c r="O12" s="33"/>
    </row>
    <row r="13" s="4" customFormat="1" ht="22.5" customHeight="1" spans="1:13">
      <c r="A13" s="22" t="str">
        <f>IF(J13&gt;0,J13,"")</f>
        <v>229</v>
      </c>
      <c r="B13" s="22"/>
      <c r="C13" s="23" t="str">
        <f>IF(ISERROR(VLOOKUP(A13,'[1]Z09 政府性基金预算财政拨款收入支出决算表(财决09表)'!$A$10:$T$200,4,FALSE)),"",VLOOKUP(A13,'[1]Z09 政府性基金预算财政拨款收入支出决算表(财决09表)'!$A$10:$T$200,4,FALSE))</f>
        <v>其他支出</v>
      </c>
      <c r="D13" s="24">
        <f>IF(ISERROR(VLOOKUP(A13,'[1]Z09 政府性基金预算财政拨款收入支出决算表(财决09表)'!$A$10:$T$200,5,FALSE)),"",VLOOKUP(A13,'[1]Z09 政府性基金预算财政拨款收入支出决算表(财决09表)'!$A$10:$T$200,5,FALSE))</f>
        <v>0</v>
      </c>
      <c r="E13" s="24">
        <f>IF(ISERROR(VLOOKUP(A13,'[1]Z09 政府性基金预算财政拨款收入支出决算表(财决09表)'!$A$10:$T$200,8,FALSE)),"",VLOOKUP(A13,'[1]Z09 政府性基金预算财政拨款收入支出决算表(财决09表)'!$A$10:$T$200,8,FALSE))</f>
        <v>19.49</v>
      </c>
      <c r="F13" s="24">
        <f>IF(ISERROR(VLOOKUP(A13,'[1]Z09 政府性基金预算财政拨款收入支出决算表(财决09表)'!$A$10:$T$200,11,FALSE)),"",VLOOKUP(A13,'[1]Z09 政府性基金预算财政拨款收入支出决算表(财决09表)'!$A$10:$T$200,11,FALSE))</f>
        <v>19.49</v>
      </c>
      <c r="G13" s="24">
        <f>IF(ISERROR(VLOOKUP(A13,'[1]Z09 政府性基金预算财政拨款收入支出决算表(财决09表)'!$A$10:$T$200,12,FALSE)),"",VLOOKUP(A13,'[1]Z09 政府性基金预算财政拨款收入支出决算表(财决09表)'!$A$10:$T$200,12,FALSE))</f>
        <v>0</v>
      </c>
      <c r="H13" s="24">
        <f>IF(ISERROR(VLOOKUP(A13,'[1]Z09 政府性基金预算财政拨款收入支出决算表(财决09表)'!$A$10:$T$200,15,FALSE)),"",VLOOKUP(A13,'[1]Z09 政府性基金预算财政拨款收入支出决算表(财决09表)'!$A$10:$T$200,15,FALSE))</f>
        <v>19.49</v>
      </c>
      <c r="I13" s="24">
        <f>IF(ISERROR(VLOOKUP(A13,'[1]Z09 政府性基金预算财政拨款收入支出决算表(财决09表)'!$A$10:$T$200,16,FALSE)),"",VLOOKUP(A13,'[1]Z09 政府性基金预算财政拨款收入支出决算表(财决09表)'!$A$10:$T$200,16,FALSE))</f>
        <v>0</v>
      </c>
      <c r="J13" s="8" t="str">
        <f>'[1]Z09 政府性基金预算财政拨款收入支出决算表(财决09表)'!$A10</f>
        <v>229</v>
      </c>
      <c r="K13" s="34">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38.98</v>
      </c>
      <c r="L13" s="8">
        <f>IF(C13&lt;&gt;"",ROW(),"")</f>
        <v>13</v>
      </c>
      <c r="M13" s="8"/>
    </row>
    <row r="14" s="4" customFormat="1" ht="22.5" customHeight="1" spans="1:13">
      <c r="A14" s="22" t="str">
        <f t="shared" ref="A14:A31" si="0">IF(J14&gt;0,J14,"")</f>
        <v>22960</v>
      </c>
      <c r="B14" s="22"/>
      <c r="C14" s="23" t="str">
        <f>IF(ISERROR(VLOOKUP(A14,'[1]Z09 政府性基金预算财政拨款收入支出决算表(财决09表)'!$A$10:$T$200,4,FALSE)),"",VLOOKUP(A14,'[1]Z09 政府性基金预算财政拨款收入支出决算表(财决09表)'!$A$10:$T$200,4,FALSE))</f>
        <v>彩票公益金安排的支出</v>
      </c>
      <c r="D14" s="24">
        <f>IF(ISERROR(VLOOKUP(A14,'[1]Z09 政府性基金预算财政拨款收入支出决算表(财决09表)'!$A$10:$T$200,5,FALSE)),"",VLOOKUP(A14,'[1]Z09 政府性基金预算财政拨款收入支出决算表(财决09表)'!$A$10:$T$200,5,FALSE))</f>
        <v>0</v>
      </c>
      <c r="E14" s="24">
        <f>IF(ISERROR(VLOOKUP(A14,'[1]Z09 政府性基金预算财政拨款收入支出决算表(财决09表)'!$A$10:$T$200,8,FALSE)),"",VLOOKUP(A14,'[1]Z09 政府性基金预算财政拨款收入支出决算表(财决09表)'!$A$10:$T$200,8,FALSE))</f>
        <v>19.49</v>
      </c>
      <c r="F14" s="24">
        <f>IF(ISERROR(VLOOKUP(A14,'[1]Z09 政府性基金预算财政拨款收入支出决算表(财决09表)'!$A$10:$T$200,11,FALSE)),"",VLOOKUP(A14,'[1]Z09 政府性基金预算财政拨款收入支出决算表(财决09表)'!$A$10:$T$200,11,FALSE))</f>
        <v>19.49</v>
      </c>
      <c r="G14" s="24">
        <f>IF(ISERROR(VLOOKUP(A14,'[1]Z09 政府性基金预算财政拨款收入支出决算表(财决09表)'!$A$10:$T$200,12,FALSE)),"",VLOOKUP(A14,'[1]Z09 政府性基金预算财政拨款收入支出决算表(财决09表)'!$A$10:$T$200,12,FALSE))</f>
        <v>0</v>
      </c>
      <c r="H14" s="24">
        <f>IF(ISERROR(VLOOKUP(A14,'[1]Z09 政府性基金预算财政拨款收入支出决算表(财决09表)'!$A$10:$T$200,15,FALSE)),"",VLOOKUP(A14,'[1]Z09 政府性基金预算财政拨款收入支出决算表(财决09表)'!$A$10:$T$200,15,FALSE))</f>
        <v>19.49</v>
      </c>
      <c r="I14" s="24">
        <f>IF(ISERROR(VLOOKUP(A14,'[1]Z09 政府性基金预算财政拨款收入支出决算表(财决09表)'!$A$10:$T$200,16,FALSE)),"",VLOOKUP(A14,'[1]Z09 政府性基金预算财政拨款收入支出决算表(财决09表)'!$A$10:$T$200,16,FALSE))</f>
        <v>0</v>
      </c>
      <c r="J14" s="8" t="str">
        <f>'[1]Z09 政府性基金预算财政拨款收入支出决算表(财决09表)'!$A11</f>
        <v>22960</v>
      </c>
      <c r="K14" s="34">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38.98</v>
      </c>
      <c r="L14" s="8">
        <f>IF(C14&lt;&gt;"",ROW(),"")</f>
        <v>14</v>
      </c>
      <c r="M14" s="8"/>
    </row>
    <row r="15" s="4" customFormat="1" ht="22.5" customHeight="1" spans="1:13">
      <c r="A15" s="22" t="str">
        <f t="shared" si="0"/>
        <v>2296006</v>
      </c>
      <c r="B15" s="22"/>
      <c r="C15" s="23" t="str">
        <f>IF(ISERROR(VLOOKUP(A15,'[1]Z09 政府性基金预算财政拨款收入支出决算表(财决09表)'!$A$10:$T$200,4,FALSE)),"",VLOOKUP(A15,'[1]Z09 政府性基金预算财政拨款收入支出决算表(财决09表)'!$A$10:$T$200,4,FALSE))</f>
        <v>  用于残疾人事业的彩票公益金支出</v>
      </c>
      <c r="D15" s="24">
        <f>IF(ISERROR(VLOOKUP(A15,'[1]Z09 政府性基金预算财政拨款收入支出决算表(财决09表)'!$A$10:$T$200,5,FALSE)),"",VLOOKUP(A15,'[1]Z09 政府性基金预算财政拨款收入支出决算表(财决09表)'!$A$10:$T$200,5,FALSE))</f>
        <v>0</v>
      </c>
      <c r="E15" s="24">
        <f>IF(ISERROR(VLOOKUP(A15,'[1]Z09 政府性基金预算财政拨款收入支出决算表(财决09表)'!$A$10:$T$200,8,FALSE)),"",VLOOKUP(A15,'[1]Z09 政府性基金预算财政拨款收入支出决算表(财决09表)'!$A$10:$T$200,8,FALSE))</f>
        <v>19.49</v>
      </c>
      <c r="F15" s="24">
        <f>IF(ISERROR(VLOOKUP(A15,'[1]Z09 政府性基金预算财政拨款收入支出决算表(财决09表)'!$A$10:$T$200,11,FALSE)),"",VLOOKUP(A15,'[1]Z09 政府性基金预算财政拨款收入支出决算表(财决09表)'!$A$10:$T$200,11,FALSE))</f>
        <v>19.49</v>
      </c>
      <c r="G15" s="24">
        <f>IF(ISERROR(VLOOKUP(A15,'[1]Z09 政府性基金预算财政拨款收入支出决算表(财决09表)'!$A$10:$T$200,12,FALSE)),"",VLOOKUP(A15,'[1]Z09 政府性基金预算财政拨款收入支出决算表(财决09表)'!$A$10:$T$200,12,FALSE))</f>
        <v>0</v>
      </c>
      <c r="H15" s="24">
        <f>IF(ISERROR(VLOOKUP(A15,'[1]Z09 政府性基金预算财政拨款收入支出决算表(财决09表)'!$A$10:$T$200,15,FALSE)),"",VLOOKUP(A15,'[1]Z09 政府性基金预算财政拨款收入支出决算表(财决09表)'!$A$10:$T$200,15,FALSE))</f>
        <v>19.49</v>
      </c>
      <c r="I15" s="24">
        <f>IF(ISERROR(VLOOKUP(A15,'[1]Z09 政府性基金预算财政拨款收入支出决算表(财决09表)'!$A$10:$T$200,16,FALSE)),"",VLOOKUP(A15,'[1]Z09 政府性基金预算财政拨款收入支出决算表(财决09表)'!$A$10:$T$200,16,FALSE))</f>
        <v>0</v>
      </c>
      <c r="J15" s="8" t="str">
        <f>'[1]Z09 政府性基金预算财政拨款收入支出决算表(财决09表)'!$A12</f>
        <v>2296006</v>
      </c>
      <c r="K15" s="34">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38.98</v>
      </c>
      <c r="L15" s="8">
        <f>IF(C15&lt;&gt;"",ROW(),"")</f>
        <v>15</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4"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๑ Da Pei ๑</cp:lastModifiedBy>
  <dcterms:created xsi:type="dcterms:W3CDTF">2011-12-26T04:36:00Z</dcterms:created>
  <cp:lastPrinted>2019-09-20T07:53:00Z</cp:lastPrinted>
  <dcterms:modified xsi:type="dcterms:W3CDTF">2020-08-07T03:10:20Z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2052-11.1.0.8500</vt:lpwstr>
  </property>
  <property fmtid="{D5CDD505-2E9C-101B-9397-08002B2CF9AE}" pid="3" name="KSOReadingLayout">
    <vt:bool>true</vt:bool>
  </property>
</Properties>
</file>